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3 - km 1,103 - 1,32250" sheetId="2" r:id="rId2"/>
    <sheet name="SO 04 - km 1,438 - 1,915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03 - km 1,103 - 1,32250'!$C$122:$K$255</definedName>
    <definedName name="_xlnm.Print_Area" localSheetId="1">'SO 03 - km 1,103 - 1,32250'!$C$4:$J$39,'SO 03 - km 1,103 - 1,32250'!$C$50:$J$76,'SO 03 - km 1,103 - 1,32250'!$C$82:$J$104,'SO 03 - km 1,103 - 1,32250'!$C$110:$J$255</definedName>
    <definedName name="_xlnm.Print_Titles" localSheetId="1">'SO 03 - km 1,103 - 1,32250'!$122:$122</definedName>
    <definedName name="_xlnm._FilterDatabase" localSheetId="2" hidden="1">'SO 04 - km 1,438 - 1,915'!$C$121:$K$285</definedName>
    <definedName name="_xlnm.Print_Area" localSheetId="2">'SO 04 - km 1,438 - 1,915'!$C$4:$J$39,'SO 04 - km 1,438 - 1,915'!$C$50:$J$76,'SO 04 - km 1,438 - 1,915'!$C$82:$J$103,'SO 04 - km 1,438 - 1,915'!$C$109:$J$285</definedName>
    <definedName name="_xlnm.Print_Titles" localSheetId="2">'SO 04 - km 1,438 - 1,915'!$121:$121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T261"/>
  <c r="R262"/>
  <c r="R261"/>
  <c r="P262"/>
  <c r="P261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183"/>
  <c r="BH183"/>
  <c r="BG183"/>
  <c r="BF183"/>
  <c r="T183"/>
  <c r="R183"/>
  <c r="P183"/>
  <c r="BI159"/>
  <c r="BH159"/>
  <c r="BG159"/>
  <c r="BF159"/>
  <c r="T159"/>
  <c r="R159"/>
  <c r="P159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85"/>
  <c i="2" r="J37"/>
  <c r="J36"/>
  <c i="1" r="AY95"/>
  <c i="2" r="J35"/>
  <c i="1" r="AX95"/>
  <c i="2"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T230"/>
  <c r="R231"/>
  <c r="R230"/>
  <c r="P231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61"/>
  <c r="BH161"/>
  <c r="BG161"/>
  <c r="BF161"/>
  <c r="T161"/>
  <c r="R161"/>
  <c r="P161"/>
  <c r="BI150"/>
  <c r="BH150"/>
  <c r="BG150"/>
  <c r="BF150"/>
  <c r="T150"/>
  <c r="R150"/>
  <c r="P15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91"/>
  <c r="J20"/>
  <c r="J18"/>
  <c r="E18"/>
  <c r="F120"/>
  <c r="J17"/>
  <c r="J15"/>
  <c r="E15"/>
  <c r="F119"/>
  <c r="J14"/>
  <c r="J12"/>
  <c r="J117"/>
  <c r="E7"/>
  <c r="E113"/>
  <c i="1" r="L90"/>
  <c r="AM90"/>
  <c r="AM89"/>
  <c r="L89"/>
  <c r="AM87"/>
  <c r="L87"/>
  <c r="L85"/>
  <c r="L84"/>
  <c i="2" r="BK255"/>
  <c r="BK254"/>
  <c r="J244"/>
  <c r="J242"/>
  <c r="BK240"/>
  <c r="BK233"/>
  <c r="J231"/>
  <c r="J221"/>
  <c r="BK216"/>
  <c r="BK209"/>
  <c r="J204"/>
  <c r="J198"/>
  <c r="BK192"/>
  <c r="J187"/>
  <c r="J183"/>
  <c r="BK182"/>
  <c r="J180"/>
  <c r="J178"/>
  <c r="BK173"/>
  <c r="J161"/>
  <c r="BK138"/>
  <c r="BK135"/>
  <c r="BK133"/>
  <c r="J131"/>
  <c r="BK128"/>
  <c r="BK126"/>
  <c r="BK253"/>
  <c r="BK252"/>
  <c r="BK251"/>
  <c r="BK250"/>
  <c r="BK249"/>
  <c r="J248"/>
  <c r="J247"/>
  <c r="J246"/>
  <c r="J243"/>
  <c r="J241"/>
  <c r="BK239"/>
  <c r="BK238"/>
  <c r="BK237"/>
  <c r="J237"/>
  <c r="J236"/>
  <c r="J235"/>
  <c r="BK231"/>
  <c r="BK224"/>
  <c r="J218"/>
  <c r="BK212"/>
  <c r="J209"/>
  <c r="BK204"/>
  <c r="BK198"/>
  <c r="BK191"/>
  <c r="BK187"/>
  <c r="J184"/>
  <c r="J182"/>
  <c r="BK180"/>
  <c r="BK178"/>
  <c r="BK176"/>
  <c r="BK161"/>
  <c r="J138"/>
  <c r="J135"/>
  <c r="J133"/>
  <c r="BK131"/>
  <c r="BK129"/>
  <c r="J126"/>
  <c i="3" r="BK284"/>
  <c r="J284"/>
  <c r="BK283"/>
  <c r="J282"/>
  <c r="BK281"/>
  <c r="J280"/>
  <c r="BK278"/>
  <c r="J277"/>
  <c r="J275"/>
  <c r="BK273"/>
  <c r="BK271"/>
  <c r="J269"/>
  <c r="BK267"/>
  <c r="BK265"/>
  <c r="BK262"/>
  <c r="J257"/>
  <c r="J253"/>
  <c r="J246"/>
  <c r="BK242"/>
  <c r="BK238"/>
  <c r="BK227"/>
  <c r="J226"/>
  <c r="BK222"/>
  <c r="BK218"/>
  <c r="BK216"/>
  <c r="BK213"/>
  <c r="J211"/>
  <c r="J207"/>
  <c r="J159"/>
  <c r="BK132"/>
  <c r="BK130"/>
  <c r="BK128"/>
  <c r="J126"/>
  <c r="BK282"/>
  <c r="BK280"/>
  <c r="J278"/>
  <c r="J276"/>
  <c r="J274"/>
  <c r="J272"/>
  <c r="J270"/>
  <c r="J268"/>
  <c r="J266"/>
  <c r="J264"/>
  <c r="BK260"/>
  <c r="J254"/>
  <c r="BK249"/>
  <c r="J242"/>
  <c r="J238"/>
  <c r="J231"/>
  <c r="BK226"/>
  <c r="J222"/>
  <c r="J218"/>
  <c r="BK217"/>
  <c r="J215"/>
  <c r="BK214"/>
  <c r="BK212"/>
  <c r="BK208"/>
  <c r="BK183"/>
  <c r="J135"/>
  <c r="J132"/>
  <c r="J130"/>
  <c r="J127"/>
  <c r="J125"/>
  <c i="2" r="J255"/>
  <c r="BK248"/>
  <c r="BK243"/>
  <c r="BK241"/>
  <c r="BK234"/>
  <c r="BK227"/>
  <c r="J224"/>
  <c r="BK218"/>
  <c r="J212"/>
  <c r="J205"/>
  <c r="BK201"/>
  <c r="J195"/>
  <c r="J191"/>
  <c r="J190"/>
  <c r="BK184"/>
  <c r="J181"/>
  <c r="BK179"/>
  <c r="BK177"/>
  <c r="J176"/>
  <c r="J172"/>
  <c r="BK150"/>
  <c r="BK134"/>
  <c r="J132"/>
  <c r="J130"/>
  <c r="J129"/>
  <c r="BK127"/>
  <c r="J254"/>
  <c r="J253"/>
  <c r="J252"/>
  <c r="J251"/>
  <c r="J250"/>
  <c r="J249"/>
  <c r="BK247"/>
  <c r="BK246"/>
  <c r="BK244"/>
  <c r="BK242"/>
  <c r="J240"/>
  <c r="J239"/>
  <c r="J238"/>
  <c r="BK236"/>
  <c r="BK235"/>
  <c r="J234"/>
  <c r="J233"/>
  <c r="J227"/>
  <c r="BK221"/>
  <c r="J216"/>
  <c r="BK205"/>
  <c r="J201"/>
  <c r="BK195"/>
  <c r="J192"/>
  <c r="BK190"/>
  <c r="BK183"/>
  <c r="BK181"/>
  <c r="J179"/>
  <c r="J177"/>
  <c r="J173"/>
  <c r="BK172"/>
  <c r="J150"/>
  <c r="J134"/>
  <c r="BK132"/>
  <c r="BK130"/>
  <c r="J128"/>
  <c r="J127"/>
  <c i="1" r="AS94"/>
  <c i="3" r="BK279"/>
  <c r="BK276"/>
  <c r="BK274"/>
  <c r="BK272"/>
  <c r="BK270"/>
  <c r="BK268"/>
  <c r="BK266"/>
  <c r="BK264"/>
  <c r="J260"/>
  <c r="BK254"/>
  <c r="J249"/>
  <c r="J241"/>
  <c r="J235"/>
  <c r="BK231"/>
  <c r="J225"/>
  <c r="BK219"/>
  <c r="J217"/>
  <c r="BK215"/>
  <c r="J214"/>
  <c r="J212"/>
  <c r="J208"/>
  <c r="J183"/>
  <c r="BK135"/>
  <c r="J131"/>
  <c r="BK129"/>
  <c r="BK127"/>
  <c r="BK125"/>
  <c r="J283"/>
  <c r="J281"/>
  <c r="J279"/>
  <c r="BK277"/>
  <c r="BK275"/>
  <c r="J273"/>
  <c r="J271"/>
  <c r="BK269"/>
  <c r="J267"/>
  <c r="J265"/>
  <c r="J262"/>
  <c r="BK257"/>
  <c r="BK253"/>
  <c r="BK246"/>
  <c r="BK241"/>
  <c r="BK235"/>
  <c r="J227"/>
  <c r="BK225"/>
  <c r="J219"/>
  <c r="J216"/>
  <c r="J213"/>
  <c r="BK211"/>
  <c r="BK207"/>
  <c r="BK159"/>
  <c r="BK131"/>
  <c r="J129"/>
  <c r="J128"/>
  <c r="BK126"/>
  <c i="2" l="1" r="P125"/>
  <c r="R125"/>
  <c r="BK208"/>
  <c r="J208"/>
  <c r="J99"/>
  <c r="R208"/>
  <c r="P217"/>
  <c r="R217"/>
  <c r="P232"/>
  <c r="R232"/>
  <c i="3" r="P124"/>
  <c r="T124"/>
  <c r="R245"/>
  <c r="BK252"/>
  <c r="J252"/>
  <c r="J100"/>
  <c r="R252"/>
  <c r="P263"/>
  <c i="2" r="BK125"/>
  <c r="J125"/>
  <c r="J98"/>
  <c r="T125"/>
  <c r="P208"/>
  <c r="T208"/>
  <c r="BK217"/>
  <c r="J217"/>
  <c r="J101"/>
  <c r="T217"/>
  <c r="BK232"/>
  <c r="J232"/>
  <c r="J103"/>
  <c r="T232"/>
  <c i="3" r="BK124"/>
  <c r="J124"/>
  <c r="J98"/>
  <c r="R124"/>
  <c r="R123"/>
  <c r="BK245"/>
  <c r="J245"/>
  <c r="J99"/>
  <c r="P245"/>
  <c r="T245"/>
  <c r="P252"/>
  <c r="T252"/>
  <c r="BK263"/>
  <c r="J263"/>
  <c r="J102"/>
  <c r="R263"/>
  <c r="T263"/>
  <c i="2" r="BK215"/>
  <c r="J215"/>
  <c r="J100"/>
  <c r="BK230"/>
  <c r="J230"/>
  <c r="J102"/>
  <c i="3" r="BK261"/>
  <c r="J261"/>
  <c r="J101"/>
  <c r="F91"/>
  <c r="F92"/>
  <c r="E112"/>
  <c r="BE127"/>
  <c r="BE131"/>
  <c r="BE159"/>
  <c r="BE183"/>
  <c r="BE207"/>
  <c r="BE208"/>
  <c r="BE211"/>
  <c r="BE213"/>
  <c r="BE215"/>
  <c r="BE219"/>
  <c r="BE222"/>
  <c r="BE226"/>
  <c r="BE231"/>
  <c r="BE238"/>
  <c r="BE242"/>
  <c r="BE246"/>
  <c r="BE249"/>
  <c r="BE253"/>
  <c r="BE254"/>
  <c r="BE257"/>
  <c r="BE260"/>
  <c r="BE262"/>
  <c r="BE266"/>
  <c r="BE267"/>
  <c r="BE268"/>
  <c r="BE270"/>
  <c r="BE271"/>
  <c r="BE273"/>
  <c r="BE274"/>
  <c r="BE275"/>
  <c r="BE276"/>
  <c r="BE277"/>
  <c r="BE278"/>
  <c r="BE280"/>
  <c r="BE281"/>
  <c r="BE283"/>
  <c r="J89"/>
  <c r="J91"/>
  <c r="J92"/>
  <c r="BE125"/>
  <c r="BE126"/>
  <c r="BE128"/>
  <c r="BE129"/>
  <c r="BE130"/>
  <c r="BE132"/>
  <c r="BE135"/>
  <c r="BE212"/>
  <c r="BE214"/>
  <c r="BE216"/>
  <c r="BE217"/>
  <c r="BE218"/>
  <c r="BE225"/>
  <c r="BE227"/>
  <c r="BE235"/>
  <c r="BE241"/>
  <c r="BE264"/>
  <c r="BE265"/>
  <c r="BE269"/>
  <c r="BE272"/>
  <c r="BE279"/>
  <c r="BE282"/>
  <c r="BE284"/>
  <c i="2" r="E85"/>
  <c r="F91"/>
  <c r="F92"/>
  <c r="J119"/>
  <c r="J120"/>
  <c r="BE126"/>
  <c r="BE129"/>
  <c r="BE131"/>
  <c r="BE132"/>
  <c r="BE135"/>
  <c r="BE161"/>
  <c r="BE173"/>
  <c r="BE176"/>
  <c r="BE177"/>
  <c r="BE180"/>
  <c r="BE183"/>
  <c r="BE184"/>
  <c r="BE190"/>
  <c r="BE191"/>
  <c r="BE198"/>
  <c r="BE204"/>
  <c r="BE205"/>
  <c r="BE209"/>
  <c r="BE212"/>
  <c r="BE216"/>
  <c r="BE218"/>
  <c r="BE224"/>
  <c r="BE227"/>
  <c r="BE231"/>
  <c r="BE233"/>
  <c r="BE234"/>
  <c r="BE235"/>
  <c r="BE236"/>
  <c r="BE237"/>
  <c r="BE238"/>
  <c r="BE239"/>
  <c r="BE241"/>
  <c r="BE244"/>
  <c r="BE246"/>
  <c r="BE247"/>
  <c r="BE248"/>
  <c r="BE249"/>
  <c r="BE250"/>
  <c r="BE251"/>
  <c r="BE252"/>
  <c r="BE255"/>
  <c r="J89"/>
  <c r="BE127"/>
  <c r="BE128"/>
  <c r="BE130"/>
  <c r="BE133"/>
  <c r="BE134"/>
  <c r="BE138"/>
  <c r="BE150"/>
  <c r="BE172"/>
  <c r="BE178"/>
  <c r="BE179"/>
  <c r="BE181"/>
  <c r="BE182"/>
  <c r="BE187"/>
  <c r="BE192"/>
  <c r="BE195"/>
  <c r="BE201"/>
  <c r="BE221"/>
  <c r="BE240"/>
  <c r="BE242"/>
  <c r="BE243"/>
  <c r="BE253"/>
  <c r="BE254"/>
  <c r="F36"/>
  <c i="1" r="BC95"/>
  <c i="2" r="F34"/>
  <c i="1" r="BA95"/>
  <c i="2" r="F35"/>
  <c i="1" r="BB95"/>
  <c i="3" r="J34"/>
  <c i="1" r="AW96"/>
  <c i="3" r="F35"/>
  <c i="1" r="BB96"/>
  <c i="2" r="F37"/>
  <c i="1" r="BD95"/>
  <c i="2" r="J34"/>
  <c i="1" r="AW95"/>
  <c i="3" r="F34"/>
  <c i="1" r="BA96"/>
  <c i="3" r="F37"/>
  <c i="1" r="BD96"/>
  <c i="3" r="F36"/>
  <c i="1" r="BC96"/>
  <c i="2" l="1" r="T124"/>
  <c r="T123"/>
  <c i="3" r="P123"/>
  <c r="P122"/>
  <c i="1" r="AU96"/>
  <c i="2" r="R124"/>
  <c r="R123"/>
  <c i="3" r="R122"/>
  <c r="T123"/>
  <c r="T122"/>
  <c i="2" r="P124"/>
  <c r="P123"/>
  <c i="1" r="AU95"/>
  <c i="2" r="BK124"/>
  <c r="J124"/>
  <c r="J97"/>
  <c i="3" r="BK123"/>
  <c r="J123"/>
  <c r="J97"/>
  <c i="2" r="J33"/>
  <c i="1" r="AV95"/>
  <c r="AT95"/>
  <c r="BD94"/>
  <c r="W33"/>
  <c r="BA94"/>
  <c r="W30"/>
  <c r="BC94"/>
  <c r="W32"/>
  <c i="3" r="F33"/>
  <c i="1" r="AZ96"/>
  <c i="2" r="F33"/>
  <c i="1" r="AZ95"/>
  <c r="BB94"/>
  <c r="AX94"/>
  <c i="3" r="J33"/>
  <c i="1" r="AV96"/>
  <c r="AT96"/>
  <c i="2" l="1" r="BK123"/>
  <c r="J123"/>
  <c r="J96"/>
  <c i="3" r="BK122"/>
  <c r="J122"/>
  <c i="1" r="AU94"/>
  <c r="AZ94"/>
  <c r="W29"/>
  <c r="AY94"/>
  <c i="3" r="J30"/>
  <c i="1" r="AG96"/>
  <c r="W31"/>
  <c r="AW94"/>
  <c r="AK30"/>
  <c i="3" l="1" r="J39"/>
  <c r="J96"/>
  <c i="1" r="AN96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<sst xmlns="http://schemas.openxmlformats.org/spreadsheetml/2006/main">
  <si>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</si>
  <si>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</si>
  <si>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</si>
  <si>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</si>
  <si>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</si>
  <si>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{82e07a53-addd-4509-8284-4c3c15e08eea}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</si>
  <si>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</si>
  <si>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</si>
  <si>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</si>
  <si>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</si>
  <si>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</si>
  <si>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</si>
  <si>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</si>
  <si>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</si>
  <si>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223529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</si>
  <si>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</si>
  <si>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</si>
  <si>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DVT Nemilanka, Nemilany-1.etapa</t>
  </si>
  <si>
    <t>KSO:</t>
  </si>
  <si>
    <t>CC-CZ:</t>
  </si>
  <si>
    <t>Místo:</t>
  </si>
  <si>
    <t>k.ú. Nemilany</t>
  </si>
  <si>
    <t>Datum:</t>
  </si>
  <si>
    <t>28. 2. 2024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</si>
  <si>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</si>
  <si>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</si>
  <si>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</si>
  <si>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</si>
  <si>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</si>
  <si>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</si>
  <si>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</si>
  <si>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</si>
  <si>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</si>
  <si>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</si>
  <si>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</si>
  <si>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</si>
  <si>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</si>
  <si>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</si>
  <si>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</si>
  <si>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</si>
  <si>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</si>
  <si>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</si>
  <si>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</si>
  <si>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</si>
  <si>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</si>
  <si>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</si>
  <si>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</si>
  <si>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</si>
  <si>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</si>
  <si>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</si>
  <si>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</si>
  <si>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</si>
  <si>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</si>
  <si>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</si>
  <si>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</si>
  <si>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</si>
  <si>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</si>
  <si>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</si>
  <si>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</si>
  <si>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</si>
  <si>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</si>
  <si>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</si>
  <si>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</si>
  <si>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</si>
  <si>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</si>
  <si>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</si>
  <si>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</si>
  <si>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</si>
  <si>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</si>
  <si>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</si>
  <si>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</si>
  <si>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</si>
  <si>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</si>
  <si>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</si>
  <si>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</si>
  <si>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</si>
  <si>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</si>
  <si>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</si>
  <si>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</si>
  <si>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</si>
  <si>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</si>
  <si>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</si>
  <si>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</si>
  <si>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km 1,103 - 1,32250</t>
  </si>
  <si>
    <t>STA</t>
  </si>
  <si>
    <t>1</t>
  </si>
  <si>
    <t>{d86f1bc0-3d41-425f-89ef-662d46840932}</t>
  </si>
  <si>
    <t>2</t>
  </si>
  <si>
    <t>SO 04</t>
  </si>
  <si>
    <t>km 1,438 - 1,915</t>
  </si>
  <si>
    <t>{bbfece18-d843-4da8-9b5e-c92a16658d1a}</t>
  </si>
  <si>
    <t>KRYCÍ LIST SOUPISU PRACÍ</t>
  </si>
  <si>
    <t>Objekt:</t>
  </si>
  <si>
    <t>SO 03 - km 1,103 - 1,32250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</si>
  <si>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</si>
  <si>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</si>
  <si>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</si>
  <si>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</si>
  <si>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</si>
  <si>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</si>
  <si>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</si>
  <si>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</si>
  <si>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</si>
  <si>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</si>
  <si>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</si>
  <si>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</si>
  <si>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</si>
  <si>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</si>
  <si>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</si>
  <si>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</si>
  <si>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</si>
  <si>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</si>
  <si>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</si>
  <si>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</si>
  <si>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</si>
  <si>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</si>
  <si>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</si>
  <si>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</si>
  <si>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</si>
  <si>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</si>
  <si>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</si>
  <si>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</si>
  <si>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</si>
  <si>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</si>
  <si>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111203201R00</t>
  </si>
  <si>
    <t>Odstranění křovin s ponech. kořenů, pl.do 1000 m2</t>
  </si>
  <si>
    <t>m2</t>
  </si>
  <si>
    <t>4</t>
  </si>
  <si>
    <t>111103313R00</t>
  </si>
  <si>
    <t>Kosení divokého porostu hustého po veget. období</t>
  </si>
  <si>
    <t>ha</t>
  </si>
  <si>
    <t>3</t>
  </si>
  <si>
    <t>162301501R00</t>
  </si>
  <si>
    <t xml:space="preserve">Vodorovné přemístění křovin do  5000 m</t>
  </si>
  <si>
    <t>6</t>
  </si>
  <si>
    <t>184806114R00</t>
  </si>
  <si>
    <t>Řez průklestem netrnitých stromů D koruny do 8 m</t>
  </si>
  <si>
    <t>kus</t>
  </si>
  <si>
    <t>8</t>
  </si>
  <si>
    <t>5</t>
  </si>
  <si>
    <t>111251111R00</t>
  </si>
  <si>
    <t>Drcení ořezaných větví průměru do 10 cm</t>
  </si>
  <si>
    <t>m3</t>
  </si>
  <si>
    <t>10</t>
  </si>
  <si>
    <t>112251101</t>
  </si>
  <si>
    <t>Odstranění pařezů průměru přes 100 do 300 mm</t>
  </si>
  <si>
    <t>770659971</t>
  </si>
  <si>
    <t>7</t>
  </si>
  <si>
    <t>115101201R00</t>
  </si>
  <si>
    <t>Čerpání vody na výšku do 10 m, přítok do 500 l/min</t>
  </si>
  <si>
    <t>h</t>
  </si>
  <si>
    <t>R00</t>
  </si>
  <si>
    <t>Převedení vody vč. zřízení a odstranění po úsecích, (dle technologie zhotovitele)</t>
  </si>
  <si>
    <t>m</t>
  </si>
  <si>
    <t>14</t>
  </si>
  <si>
    <t>9</t>
  </si>
  <si>
    <t>R00.1</t>
  </si>
  <si>
    <t>Demontáž a montáž lávek přes tok</t>
  </si>
  <si>
    <t>16</t>
  </si>
  <si>
    <t>R00.2</t>
  </si>
  <si>
    <t>Rozebrání bet. žlaboovek</t>
  </si>
  <si>
    <t>18</t>
  </si>
  <si>
    <t>VV</t>
  </si>
  <si>
    <t>"odstranění žlabovek ze dna:" 210*0,19*0,75</t>
  </si>
  <si>
    <t>Součet</t>
  </si>
  <si>
    <t>11</t>
  </si>
  <si>
    <t>129103101R00</t>
  </si>
  <si>
    <t>Čištění vodotečí, hl. do 2,5 m, š.do 5 m, v hor.2</t>
  </si>
  <si>
    <t>20</t>
  </si>
  <si>
    <t>"km 1,103-1,135:" (1,073+1,070)/2*32</t>
  </si>
  <si>
    <t>"km 1,135-1,155:" (1,070+1,229)/2*20</t>
  </si>
  <si>
    <t>"km 1,155-1,165:" (1,229+0,923)/2*10</t>
  </si>
  <si>
    <t>"km 1,165-1,210:" (0,923+0,519)/2*45</t>
  </si>
  <si>
    <t>"km 1,210-1,246:" (0,519+0,515)/2*36</t>
  </si>
  <si>
    <t>"km 1,246-1,278:" (0,515+0,400)/2*32</t>
  </si>
  <si>
    <t>"km 1,278-1,307:" (0,400+0,377)/2*29</t>
  </si>
  <si>
    <t>"km 1,307-1,322:" (0,377+0,449)/2*15</t>
  </si>
  <si>
    <t>"km 1,322-1,332 50:" 0,449*10,5</t>
  </si>
  <si>
    <t>"sediment z potrubí" 0,22*116</t>
  </si>
  <si>
    <t>131201113R00</t>
  </si>
  <si>
    <t>Hloubení nezapaž. jam hor.3 do 10000 m3, STROJNĚ</t>
  </si>
  <si>
    <t>22</t>
  </si>
  <si>
    <t>"km 1,103-1,135:" (2,604+2,354)/2*32</t>
  </si>
  <si>
    <t>"km 1,135-1,155:" (2,354+2,614)/2*20</t>
  </si>
  <si>
    <t>"km 1,155-1,165:" (2,614+1,600)/2*10</t>
  </si>
  <si>
    <t>"km 1,165-1,210:" (1,600+1,600)/2*45</t>
  </si>
  <si>
    <t>"km 1,210-1,246:" (1,600+1,600)/2*36</t>
  </si>
  <si>
    <t>"km 1,246-1,278:" (1,600+1,585)/2*32</t>
  </si>
  <si>
    <t>"km 1,278-1,307:" (1,585+1,576)/2*29</t>
  </si>
  <si>
    <t>"km 1,307-1,322:" (1,576+1,561)/2*15</t>
  </si>
  <si>
    <t>"km 1,322-1,332 50:" 1,561*10,5</t>
  </si>
  <si>
    <t>13</t>
  </si>
  <si>
    <t>171101101R00</t>
  </si>
  <si>
    <t>Uložení sypaniny do násypů zhutněných na 95% PS, -zásypy v korytě</t>
  </si>
  <si>
    <t>24</t>
  </si>
  <si>
    <t>"km 1,103-1,135:" (0,795+0,331)/2*32</t>
  </si>
  <si>
    <t>"km 1,135-1,155:" (0,331+0,944)/2*20</t>
  </si>
  <si>
    <t>"km 1,155-1,165:" (0,944+1,511)/2*10</t>
  </si>
  <si>
    <t>"km 1,165-1,210:" (1,511+1,440)/2*45</t>
  </si>
  <si>
    <t>"km 1,210-1,246:" (1,440+1,749)/2*36</t>
  </si>
  <si>
    <t>"km 1,46-1,278:" (1,749+2,193)/2*32</t>
  </si>
  <si>
    <t>"km 1,278-1,307:" (2,193+2,451)/2*29</t>
  </si>
  <si>
    <t>"km 1,307-1,322:" (2,451+1,819)/2*15</t>
  </si>
  <si>
    <t>"km 1,322-1,332 50:" 1,819*10,5</t>
  </si>
  <si>
    <t>161101101R00</t>
  </si>
  <si>
    <t xml:space="preserve">Svislé přemístění výkopku z hor.1-4 do 2,5 m,  - sediment</t>
  </si>
  <si>
    <t>26</t>
  </si>
  <si>
    <t>15</t>
  </si>
  <si>
    <t>161101101R00.1</t>
  </si>
  <si>
    <t xml:space="preserve">Svislé přemístění výkopku z hor.1-4 do 2,5 m,  - přebytek zeminy výkop pro opevnění</t>
  </si>
  <si>
    <t>28</t>
  </si>
  <si>
    <t>"přebytek:" 416,392-348,376</t>
  </si>
  <si>
    <t>167101102R00</t>
  </si>
  <si>
    <t>Nakládání výkopku z hor. 1 ÷ 4 v množství nad 100 m3, -nános vytěžený na břeh koryta</t>
  </si>
  <si>
    <t>30</t>
  </si>
  <si>
    <t>17</t>
  </si>
  <si>
    <t>167101102R00.1</t>
  </si>
  <si>
    <t>Nakládání výkopku z hor. 1 ÷ 4 v množství nad 100 m3, -přebytek zeminy vytěžený na břeh koryta</t>
  </si>
  <si>
    <t>32</t>
  </si>
  <si>
    <t>162301102R00</t>
  </si>
  <si>
    <t xml:space="preserve">Vodorovné přemístění výkopku z hor.1-4 do 1000 m,  - nános na meziskládku</t>
  </si>
  <si>
    <t>34</t>
  </si>
  <si>
    <t>19</t>
  </si>
  <si>
    <t>162301102R00.1</t>
  </si>
  <si>
    <t xml:space="preserve">Vodorovné přemístění výkopku z hor.1-4 do 1000 m,  - přebytek zeminy na meziskládku</t>
  </si>
  <si>
    <t>36</t>
  </si>
  <si>
    <t>167101102R00.2</t>
  </si>
  <si>
    <t>Nakládání výkopku z hor. 1 ÷ 4 v množství nad 100 m3, -nános z meziskládky</t>
  </si>
  <si>
    <t>38</t>
  </si>
  <si>
    <t>167101102R00.3</t>
  </si>
  <si>
    <t>Nakládání výkopku z hor. 1 ÷ 4 v množství nad 100 m3, -přebytek zeminy z meziskládky</t>
  </si>
  <si>
    <t>40</t>
  </si>
  <si>
    <t>162701105RT3</t>
  </si>
  <si>
    <t>Vodorovné přemístění výkopku z hor.1-4 do 10000 m, nosnost 12 t-nános na skládku</t>
  </si>
  <si>
    <t>42</t>
  </si>
  <si>
    <t>23</t>
  </si>
  <si>
    <t>162701105RT3.1</t>
  </si>
  <si>
    <t>Vodorovné přemístění výkopku z hor.1-4 do 10000 m, nosnost 12 t-přebytek zeminy na skládku</t>
  </si>
  <si>
    <t>44</t>
  </si>
  <si>
    <t>162701109R00</t>
  </si>
  <si>
    <t xml:space="preserve">Příplatek k vod. přemístění hor.1-4 za další 1 km,  - nános + 8 km</t>
  </si>
  <si>
    <t>46</t>
  </si>
  <si>
    <t>"dalších 8 km:" 8,0*181,432</t>
  </si>
  <si>
    <t>25</t>
  </si>
  <si>
    <t>162701109R00.1</t>
  </si>
  <si>
    <t xml:space="preserve">Příplatek k vod. přemístění hor.1-4 za další 1 km,  - přebytek zeminy + 8 km</t>
  </si>
  <si>
    <t>48</t>
  </si>
  <si>
    <t>"dalších 8 km:" 8,0*68,016</t>
  </si>
  <si>
    <t>199000002R00</t>
  </si>
  <si>
    <t xml:space="preserve">Poplatek za skládku horniny 1- 4, č. dle katal. odpadů 17 05 04,  - nános</t>
  </si>
  <si>
    <t>50</t>
  </si>
  <si>
    <t>27</t>
  </si>
  <si>
    <t>199000002R00.1</t>
  </si>
  <si>
    <t xml:space="preserve">Poplatek za skládku horniny 1- 4, č. dle katal. odpadů 17 05 04,  - přebytek zeminy</t>
  </si>
  <si>
    <t>52</t>
  </si>
  <si>
    <t>182101101R00</t>
  </si>
  <si>
    <t>Svahování v zářezech v hor. 1 - 4</t>
  </si>
  <si>
    <t>54</t>
  </si>
  <si>
    <t>2,9*2*(1,33250-1,070)*1000-2,0*(1,165-1,103)*1000</t>
  </si>
  <si>
    <t>29</t>
  </si>
  <si>
    <t>180401213R00</t>
  </si>
  <si>
    <t>Založení trávníku lučního výsevem ve svahu do 1:1</t>
  </si>
  <si>
    <t>56</t>
  </si>
  <si>
    <t>00572465R</t>
  </si>
  <si>
    <t>Směs travní standard PROFI, á 25 kg</t>
  </si>
  <si>
    <t>kg</t>
  </si>
  <si>
    <t>58</t>
  </si>
  <si>
    <t>1398,5/100*2,5</t>
  </si>
  <si>
    <t>31</t>
  </si>
  <si>
    <t>121101101R00</t>
  </si>
  <si>
    <t>Sejmutí ornice s přemístěním do 50 m, -zař. staveniště</t>
  </si>
  <si>
    <t>60</t>
  </si>
  <si>
    <t>2500*0,25</t>
  </si>
  <si>
    <t>181301114R00</t>
  </si>
  <si>
    <t xml:space="preserve">Rozprostření ornice, rovina, tl.20-25 cm,nad 500m2,  - zař. staveniště</t>
  </si>
  <si>
    <t>62</t>
  </si>
  <si>
    <t>33</t>
  </si>
  <si>
    <t>183551111R00</t>
  </si>
  <si>
    <t xml:space="preserve">Úprava půdy první orbou 30 cm, do 5 ha, sklon do 5°,  - zař. staveniště</t>
  </si>
  <si>
    <t>64</t>
  </si>
  <si>
    <t>"zař. staveniště, meziskládky:" 2500/10000</t>
  </si>
  <si>
    <t>Vodorovné konstrukce</t>
  </si>
  <si>
    <t>461211711R00</t>
  </si>
  <si>
    <t>Patka dlažby lom.kamene, na sucho, bez výpl.spár</t>
  </si>
  <si>
    <t>66</t>
  </si>
  <si>
    <t>"km 1,103-1,135:" 1,60*(1,33250-1,103)*1000</t>
  </si>
  <si>
    <t>35</t>
  </si>
  <si>
    <t>463211111R00</t>
  </si>
  <si>
    <t>Rovnanina z lomového kamene s vyklínováním spár</t>
  </si>
  <si>
    <t>68</t>
  </si>
  <si>
    <t>"km 1,103-1,155:" 0,90*(1,155-1,103)*1000</t>
  </si>
  <si>
    <t>Ostatní konstrukce a práce, bourání</t>
  </si>
  <si>
    <t>63</t>
  </si>
  <si>
    <t>938902413</t>
  </si>
  <si>
    <t>Čištění propustků strojně tlakovou vodou D přes 1000 do 1500 mm při tl nánosu do 25% DN</t>
  </si>
  <si>
    <t>1846271934</t>
  </si>
  <si>
    <t>997</t>
  </si>
  <si>
    <t>Přesun sutě</t>
  </si>
  <si>
    <t>979086112R00</t>
  </si>
  <si>
    <t>Nakládání nebo překládání suti a vybouraných hmot</t>
  </si>
  <si>
    <t>t</t>
  </si>
  <si>
    <t>70</t>
  </si>
  <si>
    <t>"žlabovky:" 29,925*2,42</t>
  </si>
  <si>
    <t>37</t>
  </si>
  <si>
    <t>979082318R00</t>
  </si>
  <si>
    <t>Vodorovná doprava suti a hmot po suchu do 6000 m</t>
  </si>
  <si>
    <t>72</t>
  </si>
  <si>
    <t>979082319R00</t>
  </si>
  <si>
    <t>Příplatek k vodor.dopravě po suchu, dalších 1000 m</t>
  </si>
  <si>
    <t>74</t>
  </si>
  <si>
    <t>"dalších 12 km:" 12*29,925*2,42</t>
  </si>
  <si>
    <t>39</t>
  </si>
  <si>
    <t>979990103R00</t>
  </si>
  <si>
    <t>Poplatek za uložení suti - beton, skupina odpadu 170101</t>
  </si>
  <si>
    <t>76</t>
  </si>
  <si>
    <t>998</t>
  </si>
  <si>
    <t>Přesun hmot</t>
  </si>
  <si>
    <t>998332011R00</t>
  </si>
  <si>
    <t>Přesun hmot, úpravy toků a kanálů, hráze ostatní</t>
  </si>
  <si>
    <t>78</t>
  </si>
  <si>
    <t>VRN</t>
  </si>
  <si>
    <t>Vedlejší rozpočtové náklady</t>
  </si>
  <si>
    <t>41</t>
  </si>
  <si>
    <t>005121010R</t>
  </si>
  <si>
    <t>Vybudování zařízení staveniště</t>
  </si>
  <si>
    <t>Soubor</t>
  </si>
  <si>
    <t>80</t>
  </si>
  <si>
    <t>005121030R</t>
  </si>
  <si>
    <t>Odstranění zařízení staveniště</t>
  </si>
  <si>
    <t>82</t>
  </si>
  <si>
    <t>43</t>
  </si>
  <si>
    <t>005211030R</t>
  </si>
  <si>
    <t>Dočasná dopravní opatření</t>
  </si>
  <si>
    <t>84</t>
  </si>
  <si>
    <t>005241020R</t>
  </si>
  <si>
    <t>Geodetické zaměření skutečného provedení</t>
  </si>
  <si>
    <t>86</t>
  </si>
  <si>
    <t>45</t>
  </si>
  <si>
    <t>005111020R</t>
  </si>
  <si>
    <t>Vytyčení stavby</t>
  </si>
  <si>
    <t>88</t>
  </si>
  <si>
    <t>005111021R</t>
  </si>
  <si>
    <t>Vytyčení inženýrských sítí</t>
  </si>
  <si>
    <t>90</t>
  </si>
  <si>
    <t>47</t>
  </si>
  <si>
    <t>005211020R</t>
  </si>
  <si>
    <t xml:space="preserve">Ochrana stávaj. inženýrských sítí na staveništi,  (silniční panely)</t>
  </si>
  <si>
    <t>92</t>
  </si>
  <si>
    <t>005241010R</t>
  </si>
  <si>
    <t>Dokumentace skutečného provedení</t>
  </si>
  <si>
    <t>94</t>
  </si>
  <si>
    <t>49</t>
  </si>
  <si>
    <t>005211040R</t>
  </si>
  <si>
    <t>Projednání a zajištění zvláštního užívání, komunikací a veřejných ploch vč. proj.dopr.zn</t>
  </si>
  <si>
    <t>96</t>
  </si>
  <si>
    <t>.R</t>
  </si>
  <si>
    <t>Užívání soukromých ploch a prostranství vč. projednání a příp. poplatku za užívání</t>
  </si>
  <si>
    <t>98</t>
  </si>
  <si>
    <t>51</t>
  </si>
  <si>
    <t>005123010R</t>
  </si>
  <si>
    <t>Extrémní místo provádění</t>
  </si>
  <si>
    <t>100</t>
  </si>
  <si>
    <t>062002000</t>
  </si>
  <si>
    <t>Ztížené dopravní podmínky</t>
  </si>
  <si>
    <t>kpl</t>
  </si>
  <si>
    <t>1024</t>
  </si>
  <si>
    <t>1603464407</t>
  </si>
  <si>
    <t>P</t>
  </si>
  <si>
    <t xml:space="preserve">Poznámka k položce:_x000d_
nutnost užití menší mechanizace - nosnost vozovky 12 t, omezená šířka dna toku </t>
  </si>
  <si>
    <t>53</t>
  </si>
  <si>
    <t>.R.1</t>
  </si>
  <si>
    <t>Pasportizace staveb cest, mostků, pozemků, včetně, pořízení fotodokumentace</t>
  </si>
  <si>
    <t>102</t>
  </si>
  <si>
    <t>.R.2</t>
  </si>
  <si>
    <t>Biologický dohled stavby</t>
  </si>
  <si>
    <t>104</t>
  </si>
  <si>
    <t>55</t>
  </si>
  <si>
    <t>.R.3</t>
  </si>
  <si>
    <t>Záchranný odlov a transfer ryb a vodních živočichů</t>
  </si>
  <si>
    <t>106</t>
  </si>
  <si>
    <t>.R.4</t>
  </si>
  <si>
    <t>Projednání a zajištění, užívání soukromých pozemků</t>
  </si>
  <si>
    <t>108</t>
  </si>
  <si>
    <t>57</t>
  </si>
  <si>
    <t>.R.5</t>
  </si>
  <si>
    <t>Aktualizace plánu BOZP</t>
  </si>
  <si>
    <t>110</t>
  </si>
  <si>
    <t>.R.6</t>
  </si>
  <si>
    <t>Aktualizace Povodňového plánu</t>
  </si>
  <si>
    <t>112</t>
  </si>
  <si>
    <t>59</t>
  </si>
  <si>
    <t>.R.7</t>
  </si>
  <si>
    <t>Aktualizace Havarijního plánu</t>
  </si>
  <si>
    <t>114</t>
  </si>
  <si>
    <t>.R.8</t>
  </si>
  <si>
    <t>Průběžné čištění komunikací</t>
  </si>
  <si>
    <t>116</t>
  </si>
  <si>
    <t>61</t>
  </si>
  <si>
    <t>.R.9</t>
  </si>
  <si>
    <t>Uvedení dotčených pozemků a komunikací do, původního stavu včetně protokolárního předání</t>
  </si>
  <si>
    <t>118</t>
  </si>
  <si>
    <t>.R.10</t>
  </si>
  <si>
    <t>Rozebrání bobří hráze v ř. km 0,900 - dle potřeby opakovaně</t>
  </si>
  <si>
    <t>798160839</t>
  </si>
  <si>
    <t>SO 04 - km 1,438 - 1,915</t>
  </si>
  <si>
    <t>112101102R00</t>
  </si>
  <si>
    <t>Kácení stromů listnatých o průměru kmene 30-50 cm</t>
  </si>
  <si>
    <t>112201102R00</t>
  </si>
  <si>
    <t>Odstranění pařezů pod úrovní, o průměru 30 - 50 cm</t>
  </si>
  <si>
    <t>162201441R00</t>
  </si>
  <si>
    <t>Vod.přemístění kmenů listnatých, D 30 cm do 2000 m</t>
  </si>
  <si>
    <t>.R00</t>
  </si>
  <si>
    <t>.R00.1</t>
  </si>
  <si>
    <t>Rozebrání bet. žlabovek</t>
  </si>
  <si>
    <t>"rozebrání žlabovek:" 0,19*(1,915-1,459)*1000*0,8</t>
  </si>
  <si>
    <t>"km 1,459-1,474:" (0,256+0,806)/2*15</t>
  </si>
  <si>
    <t>"km 1,474-1,485:" (0,806+0,425)/2*11</t>
  </si>
  <si>
    <t>"km 1,485-1,497:" (0,425+0,565)/2*12</t>
  </si>
  <si>
    <t>"km 1,497-1,521:" (0,565+0,434)/2*24</t>
  </si>
  <si>
    <t>"km 1,521-1,534:" (0,434+0,433)/2*13</t>
  </si>
  <si>
    <t>"km 1,534-1,561:" (0,433+0,490)/2*27</t>
  </si>
  <si>
    <t>"km 1,561-1,588:" (0,490+0,362)/2*27</t>
  </si>
  <si>
    <t>"km 1,588-1,619:" (0,362+0,332)/2*31</t>
  </si>
  <si>
    <t>"km 1,619-1,653:" (0,332+0,369)/2*34</t>
  </si>
  <si>
    <t>"km 1,653-1,683:" (0,369+0,380)/2*30</t>
  </si>
  <si>
    <t>"km 1,683-1,697:" (0,380+0,323)/2*14</t>
  </si>
  <si>
    <t>"km 1,697-1,714:" (0,323+0,697)/2*17</t>
  </si>
  <si>
    <t>"km 1,714-1,731:" (0,697+0,310)/2*17</t>
  </si>
  <si>
    <t>"km 1,731-1,742:" (0,310+0,337)/2*11</t>
  </si>
  <si>
    <t>"km 1,742-1,755:" (0,337+0,364)/2*13</t>
  </si>
  <si>
    <t>"km 1,755-1,770:" (0,364+0,355)/2*15</t>
  </si>
  <si>
    <t>"km 1,770-1,799:" (0,355+0,499)/2*29</t>
  </si>
  <si>
    <t>"km 1,799-1,821:" (0,499+0,365)/2*22</t>
  </si>
  <si>
    <t>"km 1,821-1,832:" (0,365+0,345)/2*11</t>
  </si>
  <si>
    <t>"km 1,832-1,865:" (0,345+0,432)/2*33</t>
  </si>
  <si>
    <t>"km 1,865-1,896:" (0,432+0,500)/2*31</t>
  </si>
  <si>
    <t>"km 1,896-1,915:" (0,500+0,432)/2*19</t>
  </si>
  <si>
    <t>"km 1,459-1,474:" (2,242+2,242)/2*15</t>
  </si>
  <si>
    <t>"km 1,474-1,485:" (2,242+2,580)/2*11</t>
  </si>
  <si>
    <t>"km 1,485-1,497:" (2,580+2,698)/2*12</t>
  </si>
  <si>
    <t>"km 1,497-1,521:" (2,698+2,671)/2*24</t>
  </si>
  <si>
    <t>"km 1,521-1,534:" (2,671+2,610)/2*13</t>
  </si>
  <si>
    <t>"km 1,534-1,561:" (2,610+2,528)/2*27</t>
  </si>
  <si>
    <t>"km 1,561-1,588:" (2,528+2,602)/2*27</t>
  </si>
  <si>
    <t>"km 1,588-1,619:" (2,602+2,426)/2*31</t>
  </si>
  <si>
    <t>"km 1,619-1,653:" (2,426+1,914)/2*34</t>
  </si>
  <si>
    <t>"km 1,653-1,683:" (1,914+2,304)/2*30</t>
  </si>
  <si>
    <t>"km 1,683-1,697:" (2,304+1,873)/2*14</t>
  </si>
  <si>
    <t>"km 1,697-1,714:" (1,873+2,479)/2*17</t>
  </si>
  <si>
    <t>"km 1,714-1,731:" (2,479+2,131)/2*17</t>
  </si>
  <si>
    <t>"km 1,731-1,742:" (2,131+2,181)/2*11</t>
  </si>
  <si>
    <t>"km 1,742-1,755:" (2,181+2,175)/2*13</t>
  </si>
  <si>
    <t>"km 1,755-1,770:" (2,175+2,048)/2*15</t>
  </si>
  <si>
    <t>"km 1,770-1,799:" (2,048+2,332)/2*29</t>
  </si>
  <si>
    <t>"km 1,799-1,821:" (2,332+2,617)/2*22</t>
  </si>
  <si>
    <t>"km 1,821-1,832:" (2,617+2,597)/2*11</t>
  </si>
  <si>
    <t>"km 1,832-1,865:" (2,597+2,276)/2*33</t>
  </si>
  <si>
    <t>"km 1,865-1,896:" (2,276+2,563)/2*31</t>
  </si>
  <si>
    <t>"km 1,896-1,915:" (2,563+2,000)/2*19</t>
  </si>
  <si>
    <t>Uložení sypaniny do násypů zhutněných na 95% PS</t>
  </si>
  <si>
    <t>"km 1,459-1,474:" (0,253+1,382)/2*15</t>
  </si>
  <si>
    <t>"km 1,474-1,485:" (1,382+0,555)/2*11</t>
  </si>
  <si>
    <t>"km 1,485-1,497:" (0,555+0,254)/2*12</t>
  </si>
  <si>
    <t>"km 1,497-1,521:" (0,254+0,223)/2*24</t>
  </si>
  <si>
    <t>"km 1,521-1,534:" (0,223+0,514)/2*13</t>
  </si>
  <si>
    <t>"km 1,534-1,561:" (0,514+0,453)/2*27</t>
  </si>
  <si>
    <t>"km 1,561-1,588:" (0,453+0,535)/2*31</t>
  </si>
  <si>
    <t>"km 1,588-1,619:" (0,535+0,681)/2*21</t>
  </si>
  <si>
    <t>"km 1,619-1,653:" (0,681+1,130)/2*34</t>
  </si>
  <si>
    <t>"km 1,653-1,683:" (1,130+0,795)/2*30</t>
  </si>
  <si>
    <t>"km 1,683+1,697:" (0,795+1,164)/2*14</t>
  </si>
  <si>
    <t>"km 1,697+1,714:" (1,164+0,528)/2*17</t>
  </si>
  <si>
    <t>"km 1,714+1,731:" (0,528+0,616)/2*17</t>
  </si>
  <si>
    <t>"km 1,731-1,742:" (0,616+0,913)/2*11</t>
  </si>
  <si>
    <t>"km 1,742-1,755:" (0,913+0,754)/2*13</t>
  </si>
  <si>
    <t>"km 1,755-1,770:" (0,754+1,028)/2*15</t>
  </si>
  <si>
    <t>"km 1,770-1,799:" (1,028+0,863)/2*29</t>
  </si>
  <si>
    <t>"km 1,799-1,821:" (0,863+0,501)/2*22</t>
  </si>
  <si>
    <t>"km 1,821-1,832:" (0,501+0,493)/2*11</t>
  </si>
  <si>
    <t>"km 1,832-1,865:" (0,493+0,895)/2*33</t>
  </si>
  <si>
    <t>"km 1,865-1,896:" (0,895+0,211)/2*31</t>
  </si>
  <si>
    <t>"km 1,896-1,915:" (0,211+0,000)/2*19</t>
  </si>
  <si>
    <t>Svislé přemístění výkopku z hor.1-4 do 2,5 m, - sediment</t>
  </si>
  <si>
    <t>Svislé přemístění výkopku z hor.1-4 do 2,5 m, - přebytek zeminy z výkopů pro opevnění</t>
  </si>
  <si>
    <t>"přebytek z výkopů pro opevnění:" 1078,680-299,456</t>
  </si>
  <si>
    <t>Nakládání výkopku z hor. 1 ÷ 4 v množství nad 100 m3, -sediment vytěžený na břeh koryta</t>
  </si>
  <si>
    <t>Nakládání výkopku z hor. 1 ÷ 4 v množství nad 100 m3, -přebytek zeminy z břehu koryta</t>
  </si>
  <si>
    <t>162301101R00</t>
  </si>
  <si>
    <t>Vodorovné přemístění výkopku z hor.1-4 do 500 m, -sediment na meziskládku</t>
  </si>
  <si>
    <t>162301101R00.1</t>
  </si>
  <si>
    <t>Vodorovné přemístění výkopku z hor.1-4 do 500 m, -přebytek zeminy na meziskládku</t>
  </si>
  <si>
    <t>Nakládání výkopku z hor. 1 ÷ 4 v množství nad 100 m3, - sediment z meziskládky</t>
  </si>
  <si>
    <t>Nakládání výkopku z hor. 1 ÷ 4 v množství nad 100 m3, - přebytek zeminy z meziskládky</t>
  </si>
  <si>
    <t>Vodorovné přemístění výkopku z hor.1-4 do 10000 m, nosnost 12 t- sediment na skládku</t>
  </si>
  <si>
    <t>Vodorovné přemístění výkopku z hor.1-4 do 10000 m, nosnost 12 t- přebytek zeminy na skládku</t>
  </si>
  <si>
    <t xml:space="preserve">Příplatek k vod. přemístění hor.1-4 za další 1 km,  - sediment +8 km</t>
  </si>
  <si>
    <t>"8 km:" 8,0*193,745</t>
  </si>
  <si>
    <t xml:space="preserve">Příplatek k vod. přemístění hor.1-4 za další 1 km,  - přebytek zeminy +8 km</t>
  </si>
  <si>
    <t>"+8 km:" 8,0*779,224</t>
  </si>
  <si>
    <t xml:space="preserve">Poplatek za skládku horniny 1- 4, č. dle katal. odpadů 17 05 04,  -sediment</t>
  </si>
  <si>
    <t xml:space="preserve">Poplatek za skládku horniny 1- 4, č. dle katal. odpadů 17 05 04,  -přebytek zeminy</t>
  </si>
  <si>
    <t>"LB:" 1,70*(1,915-1,459)*1000</t>
  </si>
  <si>
    <t>"PB:" 2,00*(1,915-1,459)*1000</t>
  </si>
  <si>
    <t>1687,2/100*2,5</t>
  </si>
  <si>
    <t>1,90*(1,915-1,459)*1000</t>
  </si>
  <si>
    <t>0,90*(1,915-1,459)*1000</t>
  </si>
  <si>
    <t>"odstraněné žlabovky:" 69,312*2,4</t>
  </si>
  <si>
    <t>"12 km:" 166,349*12</t>
  </si>
  <si>
    <t>-915285240</t>
  </si>
  <si>
    <t xml:space="preserve">Ochrana stávaj. inženýrských sítí na staveništi,  (silniční panely, štěrková vrstva)</t>
  </si>
  <si>
    <t>Užívání veřejných ploch a prostranství, vč. projednání</t>
  </si>
  <si>
    <t>Projednání a zajištění zvláštního užívání, komunikací vč. proj.dopr.zn</t>
  </si>
  <si>
    <t>-1173293237</t>
  </si>
  <si>
    <t>967250010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</si>
</sst>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223529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DVT Nemilanka, Nemilany-1.etapa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k.ú. Nemilany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28. 2. 2024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6.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03 - km 1,103 - 1,32250'!J30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'SO 03 - km 1,103 - 1,32250'!P123</f>
        <v>0</v>
      </c>
      <c r="AV95" s="127">
        <f>'SO 03 - km 1,103 - 1,32250'!J33</f>
        <v>0</v>
      </c>
      <c r="AW95" s="127">
        <f>'SO 03 - km 1,103 - 1,32250'!J34</f>
        <v>0</v>
      </c>
      <c r="AX95" s="127">
        <f>'SO 03 - km 1,103 - 1,32250'!J35</f>
        <v>0</v>
      </c>
      <c r="AY95" s="127">
        <f>'SO 03 - km 1,103 - 1,32250'!J36</f>
        <v>0</v>
      </c>
      <c r="AZ95" s="127">
        <f>'SO 03 - km 1,103 - 1,32250'!F33</f>
        <v>0</v>
      </c>
      <c r="BA95" s="127">
        <f>'SO 03 - km 1,103 - 1,32250'!F34</f>
        <v>0</v>
      </c>
      <c r="BB95" s="127">
        <f>'SO 03 - km 1,103 - 1,32250'!F35</f>
        <v>0</v>
      </c>
      <c r="BC95" s="127">
        <f>'SO 03 - km 1,103 - 1,32250'!F36</f>
        <v>0</v>
      </c>
      <c r="BD95" s="129">
        <f>'SO 03 - km 1,103 - 1,32250'!F37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</v>
      </c>
      <c r="CM95" s="130" t="s">
        <v>87</v>
      </c>
    </row>
    <row r="96" s="7" customFormat="1" ht="16.5" customHeight="1">
      <c r="A96" s="118" t="s">
        <v>81</v>
      </c>
      <c r="B96" s="119"/>
      <c r="C96" s="120"/>
      <c r="D96" s="121" t="s">
        <v>88</v>
      </c>
      <c r="E96" s="121"/>
      <c r="F96" s="121"/>
      <c r="G96" s="121"/>
      <c r="H96" s="121"/>
      <c r="I96" s="122"/>
      <c r="J96" s="121" t="s">
        <v>89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04 - km 1,438 - 1,915'!J30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31">
        <v>0</v>
      </c>
      <c r="AT96" s="132">
        <f>ROUND(SUM(AV96:AW96),2)</f>
        <v>0</v>
      </c>
      <c r="AU96" s="133">
        <f>'SO 04 - km 1,438 - 1,915'!P122</f>
        <v>0</v>
      </c>
      <c r="AV96" s="132">
        <f>'SO 04 - km 1,438 - 1,915'!J33</f>
        <v>0</v>
      </c>
      <c r="AW96" s="132">
        <f>'SO 04 - km 1,438 - 1,915'!J34</f>
        <v>0</v>
      </c>
      <c r="AX96" s="132">
        <f>'SO 04 - km 1,438 - 1,915'!J35</f>
        <v>0</v>
      </c>
      <c r="AY96" s="132">
        <f>'SO 04 - km 1,438 - 1,915'!J36</f>
        <v>0</v>
      </c>
      <c r="AZ96" s="132">
        <f>'SO 04 - km 1,438 - 1,915'!F33</f>
        <v>0</v>
      </c>
      <c r="BA96" s="132">
        <f>'SO 04 - km 1,438 - 1,915'!F34</f>
        <v>0</v>
      </c>
      <c r="BB96" s="132">
        <f>'SO 04 - km 1,438 - 1,915'!F35</f>
        <v>0</v>
      </c>
      <c r="BC96" s="132">
        <f>'SO 04 - km 1,438 - 1,915'!F36</f>
        <v>0</v>
      </c>
      <c r="BD96" s="134">
        <f>'SO 04 - km 1,438 - 1,915'!F37</f>
        <v>0</v>
      </c>
      <c r="BE96" s="7"/>
      <c r="BT96" s="130" t="s">
        <v>85</v>
      </c>
      <c r="BV96" s="130" t="s">
        <v>79</v>
      </c>
      <c r="BW96" s="130" t="s">
        <v>90</v>
      </c>
      <c r="BX96" s="130" t="s">
        <v>5</v>
      </c>
      <c r="CL96" s="130" t="s">
        <v>1</v>
      </c>
      <c r="CM96" s="130" t="s">
        <v>87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RSPreJIueCTUbPpcvm/RMG0rh3W8FiP+Vh1xpMHpgfdWYJUwXktsciJ/a9Rk80wx7LNLhf/GfZp0OOQZwrdo8Q==" hashValue="+bcSDscA72ijkGpR0htOMFgT+zCeMnIdPcxfQ11A5hmwwVhcdutDcx/HThYG8aTxPWnmGlI893opaTUN6m1A5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3 - km 1,103 - 1,32250'!C2" display="/"/>
    <hyperlink ref="A96" location="'SO 04 - km 1,438 - 1,915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91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DVT Nemilanka, Nemilany-1.etapa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33</v>
      </c>
      <c r="G12" s="37"/>
      <c r="H12" s="37"/>
      <c r="I12" s="139" t="s">
        <v>22</v>
      </c>
      <c r="J12" s="143" t="str">
        <f>'Rekapitulace stavby'!AN8</f>
        <v>28. 2. 2024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ROUND((SUM(BE123:BE255)),  2)</f>
        <v>0</v>
      </c>
      <c r="G33" s="37"/>
      <c r="H33" s="37"/>
      <c r="I33" s="154">
        <v>0.20999999999999999</v>
      </c>
      <c r="J33" s="153">
        <f>ROUND(((SUM(BE123:BE255))*I33),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ROUND((SUM(BF123:BF255)),  2)</f>
        <v>0</v>
      </c>
      <c r="G34" s="37"/>
      <c r="H34" s="37"/>
      <c r="I34" s="154">
        <v>0.12</v>
      </c>
      <c r="J34" s="153">
        <f>ROUND(((SUM(BF123:BF255))*I34),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ROUND((SUM(BG123:BG255)),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ROUND((SUM(BH123:BH255)),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ROUND((SUM(BI123:BI255)),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DVT Nemilanka, Nemilany-1.etapa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03 - km 1,103 - 1,32250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28. 2. 2024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95</v>
      </c>
      <c r="D94" s="175"/>
      <c r="E94" s="175"/>
      <c r="F94" s="175"/>
      <c r="G94" s="175"/>
      <c r="H94" s="175"/>
      <c r="I94" s="175"/>
      <c r="J94" s="176" t="s">
        <v>96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97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78"/>
      <c r="C97" s="179"/>
      <c r="D97" s="180" t="s">
        <v>99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100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101</v>
      </c>
      <c r="E99" s="187"/>
      <c r="F99" s="187"/>
      <c r="G99" s="187"/>
      <c r="H99" s="187"/>
      <c r="I99" s="187"/>
      <c r="J99" s="188">
        <f>J208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102</v>
      </c>
      <c r="E100" s="187"/>
      <c r="F100" s="187"/>
      <c r="G100" s="187"/>
      <c r="H100" s="187"/>
      <c r="I100" s="187"/>
      <c r="J100" s="188">
        <f>J215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103</v>
      </c>
      <c r="E101" s="187"/>
      <c r="F101" s="187"/>
      <c r="G101" s="187"/>
      <c r="H101" s="187"/>
      <c r="I101" s="187"/>
      <c r="J101" s="188">
        <f>J217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104</v>
      </c>
      <c r="E102" s="187"/>
      <c r="F102" s="187"/>
      <c r="G102" s="187"/>
      <c r="H102" s="187"/>
      <c r="I102" s="187"/>
      <c r="J102" s="188">
        <f>J230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105</v>
      </c>
      <c r="E103" s="181"/>
      <c r="F103" s="181"/>
      <c r="G103" s="181"/>
      <c r="H103" s="181"/>
      <c r="I103" s="181"/>
      <c r="J103" s="182">
        <f>J232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DVT Nemilanka, Nemilany-1.etapa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92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03 - km 1,103 - 1,32250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28. 2. 2024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Povodí Moravy, s.p.</v>
      </c>
      <c r="G119" s="39"/>
      <c r="H119" s="39"/>
      <c r="I119" s="31" t="s">
        <v>32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35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107</v>
      </c>
      <c r="D122" s="193" t="s">
        <v>62</v>
      </c>
      <c r="E122" s="193" t="s">
        <v>58</v>
      </c>
      <c r="F122" s="193" t="s">
        <v>59</v>
      </c>
      <c r="G122" s="193" t="s">
        <v>108</v>
      </c>
      <c r="H122" s="193" t="s">
        <v>109</v>
      </c>
      <c r="I122" s="193" t="s">
        <v>110</v>
      </c>
      <c r="J122" s="194" t="s">
        <v>96</v>
      </c>
      <c r="K122" s="195" t="s">
        <v>111</v>
      </c>
      <c r="L122" s="196"/>
      <c r="M122" s="99" t="s">
        <v>1</v>
      </c>
      <c r="N122" s="100" t="s">
        <v>41</v>
      </c>
      <c r="O122" s="100" t="s">
        <v>112</v>
      </c>
      <c r="P122" s="100" t="s">
        <v>113</v>
      </c>
      <c r="Q122" s="100" t="s">
        <v>114</v>
      </c>
      <c r="R122" s="100" t="s">
        <v>115</v>
      </c>
      <c r="S122" s="100" t="s">
        <v>116</v>
      </c>
      <c r="T122" s="101" t="s">
        <v>117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118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P124+P232</f>
        <v>0</v>
      </c>
      <c r="Q123" s="103"/>
      <c r="R123" s="199">
        <f>R124+R232</f>
        <v>0</v>
      </c>
      <c r="S123" s="103"/>
      <c r="T123" s="200">
        <f>T124+T232</f>
        <v>11.252000000000001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76</v>
      </c>
      <c r="AU123" s="16" t="s">
        <v>98</v>
      </c>
      <c r="BK123" s="201">
        <f>BK124+BK232</f>
        <v>0</v>
      </c>
    </row>
    <row r="124" s="12" customFormat="1" ht="25.92" customHeight="1">
      <c r="A124" s="12"/>
      <c r="B124" s="202"/>
      <c r="C124" s="203"/>
      <c r="D124" s="204" t="s">
        <v>76</v>
      </c>
      <c r="E124" s="205" t="s">
        <v>119</v>
      </c>
      <c r="F124" s="205" t="s">
        <v>120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P125+P208+P215+P217+P230</f>
        <v>0</v>
      </c>
      <c r="Q124" s="210"/>
      <c r="R124" s="211">
        <f>R125+R208+R215+R217+R230</f>
        <v>0</v>
      </c>
      <c r="S124" s="210"/>
      <c r="T124" s="212">
        <f>T125+T208+T215+T217+T230</f>
        <v>11.252000000000001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76</v>
      </c>
      <c r="AU124" s="214" t="s">
        <v>77</v>
      </c>
      <c r="AY124" s="213" t="s">
        <v>121</v>
      </c>
      <c r="BK124" s="215">
        <f>BK125+BK208+BK215+BK217+BK230</f>
        <v>0</v>
      </c>
    </row>
    <row r="125" s="12" customFormat="1" ht="22.8" customHeight="1">
      <c r="A125" s="12"/>
      <c r="B125" s="202"/>
      <c r="C125" s="203"/>
      <c r="D125" s="204" t="s">
        <v>76</v>
      </c>
      <c r="E125" s="216" t="s">
        <v>85</v>
      </c>
      <c r="F125" s="216" t="s">
        <v>122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SUM(P126:P207)</f>
        <v>0</v>
      </c>
      <c r="Q125" s="210"/>
      <c r="R125" s="211">
        <f>SUM(R126:R207)</f>
        <v>0</v>
      </c>
      <c r="S125" s="210"/>
      <c r="T125" s="212">
        <f>SUM(T126:T207)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85</v>
      </c>
      <c r="AT125" s="214" t="s">
        <v>76</v>
      </c>
      <c r="AU125" s="214" t="s">
        <v>85</v>
      </c>
      <c r="AY125" s="213" t="s">
        <v>121</v>
      </c>
      <c r="BK125" s="215">
        <f>SUM(BK126:BK207)</f>
        <v>0</v>
      </c>
    </row>
    <row r="126" s="2" customFormat="1" ht="16.5" customHeight="1">
      <c r="A126" s="37"/>
      <c r="B126" s="38"/>
      <c r="C126" s="218" t="s">
        <v>85</v>
      </c>
      <c r="D126" s="218" t="s">
        <v>123</v>
      </c>
      <c r="E126" s="219" t="s">
        <v>124</v>
      </c>
      <c r="F126" s="220" t="s">
        <v>125</v>
      </c>
      <c r="G126" s="221" t="s">
        <v>126</v>
      </c>
      <c r="H126" s="222">
        <v>30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42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127</v>
      </c>
      <c r="AT126" s="230" t="s">
        <v>123</v>
      </c>
      <c r="AU126" s="230" t="s">
        <v>87</v>
      </c>
      <c r="AY126" s="16" t="s">
        <v>121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85</v>
      </c>
      <c r="BK126" s="231">
        <f>ROUND(I126*H126,2)</f>
        <v>0</v>
      </c>
      <c r="BL126" s="16" t="s">
        <v>127</v>
      </c>
      <c r="BM126" s="230" t="s">
        <v>87</v>
      </c>
    </row>
    <row r="127" s="2" customFormat="1" ht="16.5" customHeight="1">
      <c r="A127" s="37"/>
      <c r="B127" s="38"/>
      <c r="C127" s="218" t="s">
        <v>87</v>
      </c>
      <c r="D127" s="218" t="s">
        <v>123</v>
      </c>
      <c r="E127" s="219" t="s">
        <v>128</v>
      </c>
      <c r="F127" s="220" t="s">
        <v>129</v>
      </c>
      <c r="G127" s="221" t="s">
        <v>130</v>
      </c>
      <c r="H127" s="222">
        <v>0.10000000000000001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42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127</v>
      </c>
      <c r="AT127" s="230" t="s">
        <v>123</v>
      </c>
      <c r="AU127" s="230" t="s">
        <v>87</v>
      </c>
      <c r="AY127" s="16" t="s">
        <v>121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85</v>
      </c>
      <c r="BK127" s="231">
        <f>ROUND(I127*H127,2)</f>
        <v>0</v>
      </c>
      <c r="BL127" s="16" t="s">
        <v>127</v>
      </c>
      <c r="BM127" s="230" t="s">
        <v>127</v>
      </c>
    </row>
    <row r="128" s="2" customFormat="1" ht="16.5" customHeight="1">
      <c r="A128" s="37"/>
      <c r="B128" s="38"/>
      <c r="C128" s="218" t="s">
        <v>131</v>
      </c>
      <c r="D128" s="218" t="s">
        <v>123</v>
      </c>
      <c r="E128" s="219" t="s">
        <v>132</v>
      </c>
      <c r="F128" s="220" t="s">
        <v>133</v>
      </c>
      <c r="G128" s="221" t="s">
        <v>126</v>
      </c>
      <c r="H128" s="222">
        <v>30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42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127</v>
      </c>
      <c r="AT128" s="230" t="s">
        <v>123</v>
      </c>
      <c r="AU128" s="230" t="s">
        <v>87</v>
      </c>
      <c r="AY128" s="16" t="s">
        <v>121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85</v>
      </c>
      <c r="BK128" s="231">
        <f>ROUND(I128*H128,2)</f>
        <v>0</v>
      </c>
      <c r="BL128" s="16" t="s">
        <v>127</v>
      </c>
      <c r="BM128" s="230" t="s">
        <v>134</v>
      </c>
    </row>
    <row r="129" s="2" customFormat="1" ht="16.5" customHeight="1">
      <c r="A129" s="37"/>
      <c r="B129" s="38"/>
      <c r="C129" s="218" t="s">
        <v>127</v>
      </c>
      <c r="D129" s="218" t="s">
        <v>123</v>
      </c>
      <c r="E129" s="219" t="s">
        <v>135</v>
      </c>
      <c r="F129" s="220" t="s">
        <v>136</v>
      </c>
      <c r="G129" s="221" t="s">
        <v>137</v>
      </c>
      <c r="H129" s="222">
        <v>2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42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127</v>
      </c>
      <c r="AT129" s="230" t="s">
        <v>123</v>
      </c>
      <c r="AU129" s="230" t="s">
        <v>87</v>
      </c>
      <c r="AY129" s="16" t="s">
        <v>121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85</v>
      </c>
      <c r="BK129" s="231">
        <f>ROUND(I129*H129,2)</f>
        <v>0</v>
      </c>
      <c r="BL129" s="16" t="s">
        <v>127</v>
      </c>
      <c r="BM129" s="230" t="s">
        <v>138</v>
      </c>
    </row>
    <row r="130" s="2" customFormat="1" ht="16.5" customHeight="1">
      <c r="A130" s="37"/>
      <c r="B130" s="38"/>
      <c r="C130" s="218" t="s">
        <v>139</v>
      </c>
      <c r="D130" s="218" t="s">
        <v>123</v>
      </c>
      <c r="E130" s="219" t="s">
        <v>140</v>
      </c>
      <c r="F130" s="220" t="s">
        <v>141</v>
      </c>
      <c r="G130" s="221" t="s">
        <v>142</v>
      </c>
      <c r="H130" s="222">
        <v>1.5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42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127</v>
      </c>
      <c r="AT130" s="230" t="s">
        <v>123</v>
      </c>
      <c r="AU130" s="230" t="s">
        <v>87</v>
      </c>
      <c r="AY130" s="16" t="s">
        <v>121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85</v>
      </c>
      <c r="BK130" s="231">
        <f>ROUND(I130*H130,2)</f>
        <v>0</v>
      </c>
      <c r="BL130" s="16" t="s">
        <v>127</v>
      </c>
      <c r="BM130" s="230" t="s">
        <v>143</v>
      </c>
    </row>
    <row r="131" s="2" customFormat="1" ht="16.5" customHeight="1">
      <c r="A131" s="37"/>
      <c r="B131" s="38"/>
      <c r="C131" s="218" t="s">
        <v>134</v>
      </c>
      <c r="D131" s="218" t="s">
        <v>123</v>
      </c>
      <c r="E131" s="219" t="s">
        <v>144</v>
      </c>
      <c r="F131" s="220" t="s">
        <v>145</v>
      </c>
      <c r="G131" s="221" t="s">
        <v>137</v>
      </c>
      <c r="H131" s="222">
        <v>3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42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127</v>
      </c>
      <c r="AT131" s="230" t="s">
        <v>123</v>
      </c>
      <c r="AU131" s="230" t="s">
        <v>87</v>
      </c>
      <c r="AY131" s="16" t="s">
        <v>121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85</v>
      </c>
      <c r="BK131" s="231">
        <f>ROUND(I131*H131,2)</f>
        <v>0</v>
      </c>
      <c r="BL131" s="16" t="s">
        <v>127</v>
      </c>
      <c r="BM131" s="230" t="s">
        <v>146</v>
      </c>
    </row>
    <row r="132" s="2" customFormat="1" ht="16.5" customHeight="1">
      <c r="A132" s="37"/>
      <c r="B132" s="38"/>
      <c r="C132" s="218" t="s">
        <v>147</v>
      </c>
      <c r="D132" s="218" t="s">
        <v>123</v>
      </c>
      <c r="E132" s="219" t="s">
        <v>148</v>
      </c>
      <c r="F132" s="220" t="s">
        <v>149</v>
      </c>
      <c r="G132" s="221" t="s">
        <v>150</v>
      </c>
      <c r="H132" s="222">
        <v>220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42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127</v>
      </c>
      <c r="AT132" s="230" t="s">
        <v>123</v>
      </c>
      <c r="AU132" s="230" t="s">
        <v>87</v>
      </c>
      <c r="AY132" s="16" t="s">
        <v>121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85</v>
      </c>
      <c r="BK132" s="231">
        <f>ROUND(I132*H132,2)</f>
        <v>0</v>
      </c>
      <c r="BL132" s="16" t="s">
        <v>127</v>
      </c>
      <c r="BM132" s="230" t="s">
        <v>8</v>
      </c>
    </row>
    <row r="133" s="2" customFormat="1" ht="16.5" customHeight="1">
      <c r="A133" s="37"/>
      <c r="B133" s="38"/>
      <c r="C133" s="218" t="s">
        <v>138</v>
      </c>
      <c r="D133" s="218" t="s">
        <v>123</v>
      </c>
      <c r="E133" s="219" t="s">
        <v>151</v>
      </c>
      <c r="F133" s="220" t="s">
        <v>152</v>
      </c>
      <c r="G133" s="221" t="s">
        <v>153</v>
      </c>
      <c r="H133" s="222">
        <v>200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42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127</v>
      </c>
      <c r="AT133" s="230" t="s">
        <v>123</v>
      </c>
      <c r="AU133" s="230" t="s">
        <v>87</v>
      </c>
      <c r="AY133" s="16" t="s">
        <v>121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85</v>
      </c>
      <c r="BK133" s="231">
        <f>ROUND(I133*H133,2)</f>
        <v>0</v>
      </c>
      <c r="BL133" s="16" t="s">
        <v>127</v>
      </c>
      <c r="BM133" s="230" t="s">
        <v>154</v>
      </c>
    </row>
    <row r="134" s="2" customFormat="1" ht="16.5" customHeight="1">
      <c r="A134" s="37"/>
      <c r="B134" s="38"/>
      <c r="C134" s="218" t="s">
        <v>155</v>
      </c>
      <c r="D134" s="218" t="s">
        <v>123</v>
      </c>
      <c r="E134" s="219" t="s">
        <v>156</v>
      </c>
      <c r="F134" s="220" t="s">
        <v>157</v>
      </c>
      <c r="G134" s="221" t="s">
        <v>137</v>
      </c>
      <c r="H134" s="222">
        <v>6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42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127</v>
      </c>
      <c r="AT134" s="230" t="s">
        <v>123</v>
      </c>
      <c r="AU134" s="230" t="s">
        <v>87</v>
      </c>
      <c r="AY134" s="16" t="s">
        <v>121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85</v>
      </c>
      <c r="BK134" s="231">
        <f>ROUND(I134*H134,2)</f>
        <v>0</v>
      </c>
      <c r="BL134" s="16" t="s">
        <v>127</v>
      </c>
      <c r="BM134" s="230" t="s">
        <v>158</v>
      </c>
    </row>
    <row r="135" s="2" customFormat="1" ht="16.5" customHeight="1">
      <c r="A135" s="37"/>
      <c r="B135" s="38"/>
      <c r="C135" s="218" t="s">
        <v>143</v>
      </c>
      <c r="D135" s="218" t="s">
        <v>123</v>
      </c>
      <c r="E135" s="219" t="s">
        <v>159</v>
      </c>
      <c r="F135" s="220" t="s">
        <v>160</v>
      </c>
      <c r="G135" s="221" t="s">
        <v>142</v>
      </c>
      <c r="H135" s="222">
        <v>29.925000000000001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42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127</v>
      </c>
      <c r="AT135" s="230" t="s">
        <v>123</v>
      </c>
      <c r="AU135" s="230" t="s">
        <v>87</v>
      </c>
      <c r="AY135" s="16" t="s">
        <v>121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85</v>
      </c>
      <c r="BK135" s="231">
        <f>ROUND(I135*H135,2)</f>
        <v>0</v>
      </c>
      <c r="BL135" s="16" t="s">
        <v>127</v>
      </c>
      <c r="BM135" s="230" t="s">
        <v>161</v>
      </c>
    </row>
    <row r="136" s="13" customFormat="1">
      <c r="A136" s="13"/>
      <c r="B136" s="232"/>
      <c r="C136" s="233"/>
      <c r="D136" s="234" t="s">
        <v>162</v>
      </c>
      <c r="E136" s="235" t="s">
        <v>1</v>
      </c>
      <c r="F136" s="236" t="s">
        <v>163</v>
      </c>
      <c r="G136" s="233"/>
      <c r="H136" s="237">
        <v>29.925000000000001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162</v>
      </c>
      <c r="AU136" s="243" t="s">
        <v>87</v>
      </c>
      <c r="AV136" s="13" t="s">
        <v>87</v>
      </c>
      <c r="AW136" s="13" t="s">
        <v>34</v>
      </c>
      <c r="AX136" s="13" t="s">
        <v>77</v>
      </c>
      <c r="AY136" s="243" t="s">
        <v>121</v>
      </c>
    </row>
    <row r="137" s="14" customFormat="1">
      <c r="A137" s="14"/>
      <c r="B137" s="244"/>
      <c r="C137" s="245"/>
      <c r="D137" s="234" t="s">
        <v>162</v>
      </c>
      <c r="E137" s="246" t="s">
        <v>1</v>
      </c>
      <c r="F137" s="247" t="s">
        <v>164</v>
      </c>
      <c r="G137" s="245"/>
      <c r="H137" s="248">
        <v>29.925000000000001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162</v>
      </c>
      <c r="AU137" s="254" t="s">
        <v>87</v>
      </c>
      <c r="AV137" s="14" t="s">
        <v>127</v>
      </c>
      <c r="AW137" s="14" t="s">
        <v>34</v>
      </c>
      <c r="AX137" s="14" t="s">
        <v>85</v>
      </c>
      <c r="AY137" s="254" t="s">
        <v>121</v>
      </c>
    </row>
    <row r="138" s="2" customFormat="1" ht="16.5" customHeight="1">
      <c r="A138" s="37"/>
      <c r="B138" s="38"/>
      <c r="C138" s="218" t="s">
        <v>165</v>
      </c>
      <c r="D138" s="218" t="s">
        <v>123</v>
      </c>
      <c r="E138" s="219" t="s">
        <v>166</v>
      </c>
      <c r="F138" s="220" t="s">
        <v>167</v>
      </c>
      <c r="G138" s="221" t="s">
        <v>142</v>
      </c>
      <c r="H138" s="222">
        <v>181.43199999999999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42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127</v>
      </c>
      <c r="AT138" s="230" t="s">
        <v>123</v>
      </c>
      <c r="AU138" s="230" t="s">
        <v>87</v>
      </c>
      <c r="AY138" s="16" t="s">
        <v>121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85</v>
      </c>
      <c r="BK138" s="231">
        <f>ROUND(I138*H138,2)</f>
        <v>0</v>
      </c>
      <c r="BL138" s="16" t="s">
        <v>127</v>
      </c>
      <c r="BM138" s="230" t="s">
        <v>168</v>
      </c>
    </row>
    <row r="139" s="13" customFormat="1">
      <c r="A139" s="13"/>
      <c r="B139" s="232"/>
      <c r="C139" s="233"/>
      <c r="D139" s="234" t="s">
        <v>162</v>
      </c>
      <c r="E139" s="235" t="s">
        <v>1</v>
      </c>
      <c r="F139" s="236" t="s">
        <v>169</v>
      </c>
      <c r="G139" s="233"/>
      <c r="H139" s="237">
        <v>34.287999999999997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162</v>
      </c>
      <c r="AU139" s="243" t="s">
        <v>87</v>
      </c>
      <c r="AV139" s="13" t="s">
        <v>87</v>
      </c>
      <c r="AW139" s="13" t="s">
        <v>34</v>
      </c>
      <c r="AX139" s="13" t="s">
        <v>77</v>
      </c>
      <c r="AY139" s="243" t="s">
        <v>121</v>
      </c>
    </row>
    <row r="140" s="13" customFormat="1">
      <c r="A140" s="13"/>
      <c r="B140" s="232"/>
      <c r="C140" s="233"/>
      <c r="D140" s="234" t="s">
        <v>162</v>
      </c>
      <c r="E140" s="235" t="s">
        <v>1</v>
      </c>
      <c r="F140" s="236" t="s">
        <v>170</v>
      </c>
      <c r="G140" s="233"/>
      <c r="H140" s="237">
        <v>22.989999999999998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162</v>
      </c>
      <c r="AU140" s="243" t="s">
        <v>87</v>
      </c>
      <c r="AV140" s="13" t="s">
        <v>87</v>
      </c>
      <c r="AW140" s="13" t="s">
        <v>34</v>
      </c>
      <c r="AX140" s="13" t="s">
        <v>77</v>
      </c>
      <c r="AY140" s="243" t="s">
        <v>121</v>
      </c>
    </row>
    <row r="141" s="13" customFormat="1">
      <c r="A141" s="13"/>
      <c r="B141" s="232"/>
      <c r="C141" s="233"/>
      <c r="D141" s="234" t="s">
        <v>162</v>
      </c>
      <c r="E141" s="235" t="s">
        <v>1</v>
      </c>
      <c r="F141" s="236" t="s">
        <v>171</v>
      </c>
      <c r="G141" s="233"/>
      <c r="H141" s="237">
        <v>10.76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162</v>
      </c>
      <c r="AU141" s="243" t="s">
        <v>87</v>
      </c>
      <c r="AV141" s="13" t="s">
        <v>87</v>
      </c>
      <c r="AW141" s="13" t="s">
        <v>34</v>
      </c>
      <c r="AX141" s="13" t="s">
        <v>77</v>
      </c>
      <c r="AY141" s="243" t="s">
        <v>121</v>
      </c>
    </row>
    <row r="142" s="13" customFormat="1">
      <c r="A142" s="13"/>
      <c r="B142" s="232"/>
      <c r="C142" s="233"/>
      <c r="D142" s="234" t="s">
        <v>162</v>
      </c>
      <c r="E142" s="235" t="s">
        <v>1</v>
      </c>
      <c r="F142" s="236" t="s">
        <v>172</v>
      </c>
      <c r="G142" s="233"/>
      <c r="H142" s="237">
        <v>32.445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162</v>
      </c>
      <c r="AU142" s="243" t="s">
        <v>87</v>
      </c>
      <c r="AV142" s="13" t="s">
        <v>87</v>
      </c>
      <c r="AW142" s="13" t="s">
        <v>34</v>
      </c>
      <c r="AX142" s="13" t="s">
        <v>77</v>
      </c>
      <c r="AY142" s="243" t="s">
        <v>121</v>
      </c>
    </row>
    <row r="143" s="13" customFormat="1">
      <c r="A143" s="13"/>
      <c r="B143" s="232"/>
      <c r="C143" s="233"/>
      <c r="D143" s="234" t="s">
        <v>162</v>
      </c>
      <c r="E143" s="235" t="s">
        <v>1</v>
      </c>
      <c r="F143" s="236" t="s">
        <v>173</v>
      </c>
      <c r="G143" s="233"/>
      <c r="H143" s="237">
        <v>18.611999999999998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162</v>
      </c>
      <c r="AU143" s="243" t="s">
        <v>87</v>
      </c>
      <c r="AV143" s="13" t="s">
        <v>87</v>
      </c>
      <c r="AW143" s="13" t="s">
        <v>34</v>
      </c>
      <c r="AX143" s="13" t="s">
        <v>77</v>
      </c>
      <c r="AY143" s="243" t="s">
        <v>121</v>
      </c>
    </row>
    <row r="144" s="13" customFormat="1">
      <c r="A144" s="13"/>
      <c r="B144" s="232"/>
      <c r="C144" s="233"/>
      <c r="D144" s="234" t="s">
        <v>162</v>
      </c>
      <c r="E144" s="235" t="s">
        <v>1</v>
      </c>
      <c r="F144" s="236" t="s">
        <v>174</v>
      </c>
      <c r="G144" s="233"/>
      <c r="H144" s="237">
        <v>14.640000000000001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162</v>
      </c>
      <c r="AU144" s="243" t="s">
        <v>87</v>
      </c>
      <c r="AV144" s="13" t="s">
        <v>87</v>
      </c>
      <c r="AW144" s="13" t="s">
        <v>34</v>
      </c>
      <c r="AX144" s="13" t="s">
        <v>77</v>
      </c>
      <c r="AY144" s="243" t="s">
        <v>121</v>
      </c>
    </row>
    <row r="145" s="13" customFormat="1">
      <c r="A145" s="13"/>
      <c r="B145" s="232"/>
      <c r="C145" s="233"/>
      <c r="D145" s="234" t="s">
        <v>162</v>
      </c>
      <c r="E145" s="235" t="s">
        <v>1</v>
      </c>
      <c r="F145" s="236" t="s">
        <v>175</v>
      </c>
      <c r="G145" s="233"/>
      <c r="H145" s="237">
        <v>11.267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162</v>
      </c>
      <c r="AU145" s="243" t="s">
        <v>87</v>
      </c>
      <c r="AV145" s="13" t="s">
        <v>87</v>
      </c>
      <c r="AW145" s="13" t="s">
        <v>34</v>
      </c>
      <c r="AX145" s="13" t="s">
        <v>77</v>
      </c>
      <c r="AY145" s="243" t="s">
        <v>121</v>
      </c>
    </row>
    <row r="146" s="13" customFormat="1">
      <c r="A146" s="13"/>
      <c r="B146" s="232"/>
      <c r="C146" s="233"/>
      <c r="D146" s="234" t="s">
        <v>162</v>
      </c>
      <c r="E146" s="235" t="s">
        <v>1</v>
      </c>
      <c r="F146" s="236" t="s">
        <v>176</v>
      </c>
      <c r="G146" s="233"/>
      <c r="H146" s="237">
        <v>6.1950000000000003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162</v>
      </c>
      <c r="AU146" s="243" t="s">
        <v>87</v>
      </c>
      <c r="AV146" s="13" t="s">
        <v>87</v>
      </c>
      <c r="AW146" s="13" t="s">
        <v>34</v>
      </c>
      <c r="AX146" s="13" t="s">
        <v>77</v>
      </c>
      <c r="AY146" s="243" t="s">
        <v>121</v>
      </c>
    </row>
    <row r="147" s="13" customFormat="1">
      <c r="A147" s="13"/>
      <c r="B147" s="232"/>
      <c r="C147" s="233"/>
      <c r="D147" s="234" t="s">
        <v>162</v>
      </c>
      <c r="E147" s="235" t="s">
        <v>1</v>
      </c>
      <c r="F147" s="236" t="s">
        <v>177</v>
      </c>
      <c r="G147" s="233"/>
      <c r="H147" s="237">
        <v>4.7149999999999999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162</v>
      </c>
      <c r="AU147" s="243" t="s">
        <v>87</v>
      </c>
      <c r="AV147" s="13" t="s">
        <v>87</v>
      </c>
      <c r="AW147" s="13" t="s">
        <v>34</v>
      </c>
      <c r="AX147" s="13" t="s">
        <v>77</v>
      </c>
      <c r="AY147" s="243" t="s">
        <v>121</v>
      </c>
    </row>
    <row r="148" s="13" customFormat="1">
      <c r="A148" s="13"/>
      <c r="B148" s="232"/>
      <c r="C148" s="233"/>
      <c r="D148" s="234" t="s">
        <v>162</v>
      </c>
      <c r="E148" s="235" t="s">
        <v>1</v>
      </c>
      <c r="F148" s="236" t="s">
        <v>178</v>
      </c>
      <c r="G148" s="233"/>
      <c r="H148" s="237">
        <v>25.52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87</v>
      </c>
      <c r="AV148" s="13" t="s">
        <v>87</v>
      </c>
      <c r="AW148" s="13" t="s">
        <v>34</v>
      </c>
      <c r="AX148" s="13" t="s">
        <v>77</v>
      </c>
      <c r="AY148" s="243" t="s">
        <v>121</v>
      </c>
    </row>
    <row r="149" s="14" customFormat="1">
      <c r="A149" s="14"/>
      <c r="B149" s="244"/>
      <c r="C149" s="245"/>
      <c r="D149" s="234" t="s">
        <v>162</v>
      </c>
      <c r="E149" s="246" t="s">
        <v>1</v>
      </c>
      <c r="F149" s="247" t="s">
        <v>164</v>
      </c>
      <c r="G149" s="245"/>
      <c r="H149" s="248">
        <v>181.43200000000002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162</v>
      </c>
      <c r="AU149" s="254" t="s">
        <v>87</v>
      </c>
      <c r="AV149" s="14" t="s">
        <v>127</v>
      </c>
      <c r="AW149" s="14" t="s">
        <v>34</v>
      </c>
      <c r="AX149" s="14" t="s">
        <v>85</v>
      </c>
      <c r="AY149" s="254" t="s">
        <v>121</v>
      </c>
    </row>
    <row r="150" s="2" customFormat="1" ht="16.5" customHeight="1">
      <c r="A150" s="37"/>
      <c r="B150" s="38"/>
      <c r="C150" s="218" t="s">
        <v>8</v>
      </c>
      <c r="D150" s="218" t="s">
        <v>123</v>
      </c>
      <c r="E150" s="219" t="s">
        <v>179</v>
      </c>
      <c r="F150" s="220" t="s">
        <v>180</v>
      </c>
      <c r="G150" s="221" t="s">
        <v>142</v>
      </c>
      <c r="H150" s="222">
        <v>416.392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42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127</v>
      </c>
      <c r="AT150" s="230" t="s">
        <v>123</v>
      </c>
      <c r="AU150" s="230" t="s">
        <v>87</v>
      </c>
      <c r="AY150" s="16" t="s">
        <v>121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85</v>
      </c>
      <c r="BK150" s="231">
        <f>ROUND(I150*H150,2)</f>
        <v>0</v>
      </c>
      <c r="BL150" s="16" t="s">
        <v>127</v>
      </c>
      <c r="BM150" s="230" t="s">
        <v>181</v>
      </c>
    </row>
    <row r="151" s="13" customFormat="1">
      <c r="A151" s="13"/>
      <c r="B151" s="232"/>
      <c r="C151" s="233"/>
      <c r="D151" s="234" t="s">
        <v>162</v>
      </c>
      <c r="E151" s="235" t="s">
        <v>1</v>
      </c>
      <c r="F151" s="236" t="s">
        <v>182</v>
      </c>
      <c r="G151" s="233"/>
      <c r="H151" s="237">
        <v>79.328000000000003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162</v>
      </c>
      <c r="AU151" s="243" t="s">
        <v>87</v>
      </c>
      <c r="AV151" s="13" t="s">
        <v>87</v>
      </c>
      <c r="AW151" s="13" t="s">
        <v>34</v>
      </c>
      <c r="AX151" s="13" t="s">
        <v>77</v>
      </c>
      <c r="AY151" s="243" t="s">
        <v>121</v>
      </c>
    </row>
    <row r="152" s="13" customFormat="1">
      <c r="A152" s="13"/>
      <c r="B152" s="232"/>
      <c r="C152" s="233"/>
      <c r="D152" s="234" t="s">
        <v>162</v>
      </c>
      <c r="E152" s="235" t="s">
        <v>1</v>
      </c>
      <c r="F152" s="236" t="s">
        <v>183</v>
      </c>
      <c r="G152" s="233"/>
      <c r="H152" s="237">
        <v>49.68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162</v>
      </c>
      <c r="AU152" s="243" t="s">
        <v>87</v>
      </c>
      <c r="AV152" s="13" t="s">
        <v>87</v>
      </c>
      <c r="AW152" s="13" t="s">
        <v>34</v>
      </c>
      <c r="AX152" s="13" t="s">
        <v>77</v>
      </c>
      <c r="AY152" s="243" t="s">
        <v>121</v>
      </c>
    </row>
    <row r="153" s="13" customFormat="1">
      <c r="A153" s="13"/>
      <c r="B153" s="232"/>
      <c r="C153" s="233"/>
      <c r="D153" s="234" t="s">
        <v>162</v>
      </c>
      <c r="E153" s="235" t="s">
        <v>1</v>
      </c>
      <c r="F153" s="236" t="s">
        <v>184</v>
      </c>
      <c r="G153" s="233"/>
      <c r="H153" s="237">
        <v>21.07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162</v>
      </c>
      <c r="AU153" s="243" t="s">
        <v>87</v>
      </c>
      <c r="AV153" s="13" t="s">
        <v>87</v>
      </c>
      <c r="AW153" s="13" t="s">
        <v>34</v>
      </c>
      <c r="AX153" s="13" t="s">
        <v>77</v>
      </c>
      <c r="AY153" s="243" t="s">
        <v>121</v>
      </c>
    </row>
    <row r="154" s="13" customFormat="1">
      <c r="A154" s="13"/>
      <c r="B154" s="232"/>
      <c r="C154" s="233"/>
      <c r="D154" s="234" t="s">
        <v>162</v>
      </c>
      <c r="E154" s="235" t="s">
        <v>1</v>
      </c>
      <c r="F154" s="236" t="s">
        <v>185</v>
      </c>
      <c r="G154" s="233"/>
      <c r="H154" s="237">
        <v>72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162</v>
      </c>
      <c r="AU154" s="243" t="s">
        <v>87</v>
      </c>
      <c r="AV154" s="13" t="s">
        <v>87</v>
      </c>
      <c r="AW154" s="13" t="s">
        <v>34</v>
      </c>
      <c r="AX154" s="13" t="s">
        <v>77</v>
      </c>
      <c r="AY154" s="243" t="s">
        <v>121</v>
      </c>
    </row>
    <row r="155" s="13" customFormat="1">
      <c r="A155" s="13"/>
      <c r="B155" s="232"/>
      <c r="C155" s="233"/>
      <c r="D155" s="234" t="s">
        <v>162</v>
      </c>
      <c r="E155" s="235" t="s">
        <v>1</v>
      </c>
      <c r="F155" s="236" t="s">
        <v>186</v>
      </c>
      <c r="G155" s="233"/>
      <c r="H155" s="237">
        <v>57.600000000000001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162</v>
      </c>
      <c r="AU155" s="243" t="s">
        <v>87</v>
      </c>
      <c r="AV155" s="13" t="s">
        <v>87</v>
      </c>
      <c r="AW155" s="13" t="s">
        <v>34</v>
      </c>
      <c r="AX155" s="13" t="s">
        <v>77</v>
      </c>
      <c r="AY155" s="243" t="s">
        <v>121</v>
      </c>
    </row>
    <row r="156" s="13" customFormat="1">
      <c r="A156" s="13"/>
      <c r="B156" s="232"/>
      <c r="C156" s="233"/>
      <c r="D156" s="234" t="s">
        <v>162</v>
      </c>
      <c r="E156" s="235" t="s">
        <v>1</v>
      </c>
      <c r="F156" s="236" t="s">
        <v>187</v>
      </c>
      <c r="G156" s="233"/>
      <c r="H156" s="237">
        <v>50.960000000000001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162</v>
      </c>
      <c r="AU156" s="243" t="s">
        <v>87</v>
      </c>
      <c r="AV156" s="13" t="s">
        <v>87</v>
      </c>
      <c r="AW156" s="13" t="s">
        <v>34</v>
      </c>
      <c r="AX156" s="13" t="s">
        <v>77</v>
      </c>
      <c r="AY156" s="243" t="s">
        <v>121</v>
      </c>
    </row>
    <row r="157" s="13" customFormat="1">
      <c r="A157" s="13"/>
      <c r="B157" s="232"/>
      <c r="C157" s="233"/>
      <c r="D157" s="234" t="s">
        <v>162</v>
      </c>
      <c r="E157" s="235" t="s">
        <v>1</v>
      </c>
      <c r="F157" s="236" t="s">
        <v>188</v>
      </c>
      <c r="G157" s="233"/>
      <c r="H157" s="237">
        <v>45.835000000000001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162</v>
      </c>
      <c r="AU157" s="243" t="s">
        <v>87</v>
      </c>
      <c r="AV157" s="13" t="s">
        <v>87</v>
      </c>
      <c r="AW157" s="13" t="s">
        <v>34</v>
      </c>
      <c r="AX157" s="13" t="s">
        <v>77</v>
      </c>
      <c r="AY157" s="243" t="s">
        <v>121</v>
      </c>
    </row>
    <row r="158" s="13" customFormat="1">
      <c r="A158" s="13"/>
      <c r="B158" s="232"/>
      <c r="C158" s="233"/>
      <c r="D158" s="234" t="s">
        <v>162</v>
      </c>
      <c r="E158" s="235" t="s">
        <v>1</v>
      </c>
      <c r="F158" s="236" t="s">
        <v>189</v>
      </c>
      <c r="G158" s="233"/>
      <c r="H158" s="237">
        <v>23.527999999999999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162</v>
      </c>
      <c r="AU158" s="243" t="s">
        <v>87</v>
      </c>
      <c r="AV158" s="13" t="s">
        <v>87</v>
      </c>
      <c r="AW158" s="13" t="s">
        <v>34</v>
      </c>
      <c r="AX158" s="13" t="s">
        <v>77</v>
      </c>
      <c r="AY158" s="243" t="s">
        <v>121</v>
      </c>
    </row>
    <row r="159" s="13" customFormat="1">
      <c r="A159" s="13"/>
      <c r="B159" s="232"/>
      <c r="C159" s="233"/>
      <c r="D159" s="234" t="s">
        <v>162</v>
      </c>
      <c r="E159" s="235" t="s">
        <v>1</v>
      </c>
      <c r="F159" s="236" t="s">
        <v>190</v>
      </c>
      <c r="G159" s="233"/>
      <c r="H159" s="237">
        <v>16.390999999999998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162</v>
      </c>
      <c r="AU159" s="243" t="s">
        <v>87</v>
      </c>
      <c r="AV159" s="13" t="s">
        <v>87</v>
      </c>
      <c r="AW159" s="13" t="s">
        <v>34</v>
      </c>
      <c r="AX159" s="13" t="s">
        <v>77</v>
      </c>
      <c r="AY159" s="243" t="s">
        <v>121</v>
      </c>
    </row>
    <row r="160" s="14" customFormat="1">
      <c r="A160" s="14"/>
      <c r="B160" s="244"/>
      <c r="C160" s="245"/>
      <c r="D160" s="234" t="s">
        <v>162</v>
      </c>
      <c r="E160" s="246" t="s">
        <v>1</v>
      </c>
      <c r="F160" s="247" t="s">
        <v>164</v>
      </c>
      <c r="G160" s="245"/>
      <c r="H160" s="248">
        <v>416.392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162</v>
      </c>
      <c r="AU160" s="254" t="s">
        <v>87</v>
      </c>
      <c r="AV160" s="14" t="s">
        <v>127</v>
      </c>
      <c r="AW160" s="14" t="s">
        <v>34</v>
      </c>
      <c r="AX160" s="14" t="s">
        <v>85</v>
      </c>
      <c r="AY160" s="254" t="s">
        <v>121</v>
      </c>
    </row>
    <row r="161" s="2" customFormat="1" ht="16.5" customHeight="1">
      <c r="A161" s="37"/>
      <c r="B161" s="38"/>
      <c r="C161" s="218" t="s">
        <v>191</v>
      </c>
      <c r="D161" s="218" t="s">
        <v>123</v>
      </c>
      <c r="E161" s="219" t="s">
        <v>192</v>
      </c>
      <c r="F161" s="220" t="s">
        <v>193</v>
      </c>
      <c r="G161" s="221" t="s">
        <v>142</v>
      </c>
      <c r="H161" s="222">
        <v>348.37599999999998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42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127</v>
      </c>
      <c r="AT161" s="230" t="s">
        <v>123</v>
      </c>
      <c r="AU161" s="230" t="s">
        <v>87</v>
      </c>
      <c r="AY161" s="16" t="s">
        <v>121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85</v>
      </c>
      <c r="BK161" s="231">
        <f>ROUND(I161*H161,2)</f>
        <v>0</v>
      </c>
      <c r="BL161" s="16" t="s">
        <v>127</v>
      </c>
      <c r="BM161" s="230" t="s">
        <v>194</v>
      </c>
    </row>
    <row r="162" s="13" customFormat="1">
      <c r="A162" s="13"/>
      <c r="B162" s="232"/>
      <c r="C162" s="233"/>
      <c r="D162" s="234" t="s">
        <v>162</v>
      </c>
      <c r="E162" s="235" t="s">
        <v>1</v>
      </c>
      <c r="F162" s="236" t="s">
        <v>195</v>
      </c>
      <c r="G162" s="233"/>
      <c r="H162" s="237">
        <v>18.015999999999998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87</v>
      </c>
      <c r="AV162" s="13" t="s">
        <v>87</v>
      </c>
      <c r="AW162" s="13" t="s">
        <v>34</v>
      </c>
      <c r="AX162" s="13" t="s">
        <v>77</v>
      </c>
      <c r="AY162" s="243" t="s">
        <v>121</v>
      </c>
    </row>
    <row r="163" s="13" customFormat="1">
      <c r="A163" s="13"/>
      <c r="B163" s="232"/>
      <c r="C163" s="233"/>
      <c r="D163" s="234" t="s">
        <v>162</v>
      </c>
      <c r="E163" s="235" t="s">
        <v>1</v>
      </c>
      <c r="F163" s="236" t="s">
        <v>196</v>
      </c>
      <c r="G163" s="233"/>
      <c r="H163" s="237">
        <v>12.75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162</v>
      </c>
      <c r="AU163" s="243" t="s">
        <v>87</v>
      </c>
      <c r="AV163" s="13" t="s">
        <v>87</v>
      </c>
      <c r="AW163" s="13" t="s">
        <v>34</v>
      </c>
      <c r="AX163" s="13" t="s">
        <v>77</v>
      </c>
      <c r="AY163" s="243" t="s">
        <v>121</v>
      </c>
    </row>
    <row r="164" s="13" customFormat="1">
      <c r="A164" s="13"/>
      <c r="B164" s="232"/>
      <c r="C164" s="233"/>
      <c r="D164" s="234" t="s">
        <v>162</v>
      </c>
      <c r="E164" s="235" t="s">
        <v>1</v>
      </c>
      <c r="F164" s="236" t="s">
        <v>197</v>
      </c>
      <c r="G164" s="233"/>
      <c r="H164" s="237">
        <v>12.275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87</v>
      </c>
      <c r="AV164" s="13" t="s">
        <v>87</v>
      </c>
      <c r="AW164" s="13" t="s">
        <v>34</v>
      </c>
      <c r="AX164" s="13" t="s">
        <v>77</v>
      </c>
      <c r="AY164" s="243" t="s">
        <v>121</v>
      </c>
    </row>
    <row r="165" s="13" customFormat="1">
      <c r="A165" s="13"/>
      <c r="B165" s="232"/>
      <c r="C165" s="233"/>
      <c r="D165" s="234" t="s">
        <v>162</v>
      </c>
      <c r="E165" s="235" t="s">
        <v>1</v>
      </c>
      <c r="F165" s="236" t="s">
        <v>198</v>
      </c>
      <c r="G165" s="233"/>
      <c r="H165" s="237">
        <v>66.397999999999996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162</v>
      </c>
      <c r="AU165" s="243" t="s">
        <v>87</v>
      </c>
      <c r="AV165" s="13" t="s">
        <v>87</v>
      </c>
      <c r="AW165" s="13" t="s">
        <v>34</v>
      </c>
      <c r="AX165" s="13" t="s">
        <v>77</v>
      </c>
      <c r="AY165" s="243" t="s">
        <v>121</v>
      </c>
    </row>
    <row r="166" s="13" customFormat="1">
      <c r="A166" s="13"/>
      <c r="B166" s="232"/>
      <c r="C166" s="233"/>
      <c r="D166" s="234" t="s">
        <v>162</v>
      </c>
      <c r="E166" s="235" t="s">
        <v>1</v>
      </c>
      <c r="F166" s="236" t="s">
        <v>199</v>
      </c>
      <c r="G166" s="233"/>
      <c r="H166" s="237">
        <v>57.402000000000001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162</v>
      </c>
      <c r="AU166" s="243" t="s">
        <v>87</v>
      </c>
      <c r="AV166" s="13" t="s">
        <v>87</v>
      </c>
      <c r="AW166" s="13" t="s">
        <v>34</v>
      </c>
      <c r="AX166" s="13" t="s">
        <v>77</v>
      </c>
      <c r="AY166" s="243" t="s">
        <v>121</v>
      </c>
    </row>
    <row r="167" s="13" customFormat="1">
      <c r="A167" s="13"/>
      <c r="B167" s="232"/>
      <c r="C167" s="233"/>
      <c r="D167" s="234" t="s">
        <v>162</v>
      </c>
      <c r="E167" s="235" t="s">
        <v>1</v>
      </c>
      <c r="F167" s="236" t="s">
        <v>200</v>
      </c>
      <c r="G167" s="233"/>
      <c r="H167" s="237">
        <v>63.072000000000003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162</v>
      </c>
      <c r="AU167" s="243" t="s">
        <v>87</v>
      </c>
      <c r="AV167" s="13" t="s">
        <v>87</v>
      </c>
      <c r="AW167" s="13" t="s">
        <v>34</v>
      </c>
      <c r="AX167" s="13" t="s">
        <v>77</v>
      </c>
      <c r="AY167" s="243" t="s">
        <v>121</v>
      </c>
    </row>
    <row r="168" s="13" customFormat="1">
      <c r="A168" s="13"/>
      <c r="B168" s="232"/>
      <c r="C168" s="233"/>
      <c r="D168" s="234" t="s">
        <v>162</v>
      </c>
      <c r="E168" s="235" t="s">
        <v>1</v>
      </c>
      <c r="F168" s="236" t="s">
        <v>201</v>
      </c>
      <c r="G168" s="233"/>
      <c r="H168" s="237">
        <v>67.337999999999994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87</v>
      </c>
      <c r="AV168" s="13" t="s">
        <v>87</v>
      </c>
      <c r="AW168" s="13" t="s">
        <v>34</v>
      </c>
      <c r="AX168" s="13" t="s">
        <v>77</v>
      </c>
      <c r="AY168" s="243" t="s">
        <v>121</v>
      </c>
    </row>
    <row r="169" s="13" customFormat="1">
      <c r="A169" s="13"/>
      <c r="B169" s="232"/>
      <c r="C169" s="233"/>
      <c r="D169" s="234" t="s">
        <v>162</v>
      </c>
      <c r="E169" s="235" t="s">
        <v>1</v>
      </c>
      <c r="F169" s="236" t="s">
        <v>202</v>
      </c>
      <c r="G169" s="233"/>
      <c r="H169" s="237">
        <v>32.024999999999999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87</v>
      </c>
      <c r="AV169" s="13" t="s">
        <v>87</v>
      </c>
      <c r="AW169" s="13" t="s">
        <v>34</v>
      </c>
      <c r="AX169" s="13" t="s">
        <v>77</v>
      </c>
      <c r="AY169" s="243" t="s">
        <v>121</v>
      </c>
    </row>
    <row r="170" s="13" customFormat="1">
      <c r="A170" s="13"/>
      <c r="B170" s="232"/>
      <c r="C170" s="233"/>
      <c r="D170" s="234" t="s">
        <v>162</v>
      </c>
      <c r="E170" s="235" t="s">
        <v>1</v>
      </c>
      <c r="F170" s="236" t="s">
        <v>203</v>
      </c>
      <c r="G170" s="233"/>
      <c r="H170" s="237">
        <v>19.100000000000001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162</v>
      </c>
      <c r="AU170" s="243" t="s">
        <v>87</v>
      </c>
      <c r="AV170" s="13" t="s">
        <v>87</v>
      </c>
      <c r="AW170" s="13" t="s">
        <v>34</v>
      </c>
      <c r="AX170" s="13" t="s">
        <v>77</v>
      </c>
      <c r="AY170" s="243" t="s">
        <v>121</v>
      </c>
    </row>
    <row r="171" s="14" customFormat="1">
      <c r="A171" s="14"/>
      <c r="B171" s="244"/>
      <c r="C171" s="245"/>
      <c r="D171" s="234" t="s">
        <v>162</v>
      </c>
      <c r="E171" s="246" t="s">
        <v>1</v>
      </c>
      <c r="F171" s="247" t="s">
        <v>164</v>
      </c>
      <c r="G171" s="245"/>
      <c r="H171" s="248">
        <v>348.37599999999998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162</v>
      </c>
      <c r="AU171" s="254" t="s">
        <v>87</v>
      </c>
      <c r="AV171" s="14" t="s">
        <v>127</v>
      </c>
      <c r="AW171" s="14" t="s">
        <v>34</v>
      </c>
      <c r="AX171" s="14" t="s">
        <v>85</v>
      </c>
      <c r="AY171" s="254" t="s">
        <v>121</v>
      </c>
    </row>
    <row r="172" s="2" customFormat="1" ht="16.5" customHeight="1">
      <c r="A172" s="37"/>
      <c r="B172" s="38"/>
      <c r="C172" s="218" t="s">
        <v>154</v>
      </c>
      <c r="D172" s="218" t="s">
        <v>123</v>
      </c>
      <c r="E172" s="219" t="s">
        <v>204</v>
      </c>
      <c r="F172" s="220" t="s">
        <v>205</v>
      </c>
      <c r="G172" s="221" t="s">
        <v>142</v>
      </c>
      <c r="H172" s="222">
        <v>181.43199999999999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42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127</v>
      </c>
      <c r="AT172" s="230" t="s">
        <v>123</v>
      </c>
      <c r="AU172" s="230" t="s">
        <v>87</v>
      </c>
      <c r="AY172" s="16" t="s">
        <v>121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85</v>
      </c>
      <c r="BK172" s="231">
        <f>ROUND(I172*H172,2)</f>
        <v>0</v>
      </c>
      <c r="BL172" s="16" t="s">
        <v>127</v>
      </c>
      <c r="BM172" s="230" t="s">
        <v>206</v>
      </c>
    </row>
    <row r="173" s="2" customFormat="1" ht="16.5" customHeight="1">
      <c r="A173" s="37"/>
      <c r="B173" s="38"/>
      <c r="C173" s="218" t="s">
        <v>207</v>
      </c>
      <c r="D173" s="218" t="s">
        <v>123</v>
      </c>
      <c r="E173" s="219" t="s">
        <v>208</v>
      </c>
      <c r="F173" s="220" t="s">
        <v>209</v>
      </c>
      <c r="G173" s="221" t="s">
        <v>142</v>
      </c>
      <c r="H173" s="222">
        <v>68.016000000000005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42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127</v>
      </c>
      <c r="AT173" s="230" t="s">
        <v>123</v>
      </c>
      <c r="AU173" s="230" t="s">
        <v>87</v>
      </c>
      <c r="AY173" s="16" t="s">
        <v>121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85</v>
      </c>
      <c r="BK173" s="231">
        <f>ROUND(I173*H173,2)</f>
        <v>0</v>
      </c>
      <c r="BL173" s="16" t="s">
        <v>127</v>
      </c>
      <c r="BM173" s="230" t="s">
        <v>210</v>
      </c>
    </row>
    <row r="174" s="13" customFormat="1">
      <c r="A174" s="13"/>
      <c r="B174" s="232"/>
      <c r="C174" s="233"/>
      <c r="D174" s="234" t="s">
        <v>162</v>
      </c>
      <c r="E174" s="235" t="s">
        <v>1</v>
      </c>
      <c r="F174" s="236" t="s">
        <v>211</v>
      </c>
      <c r="G174" s="233"/>
      <c r="H174" s="237">
        <v>68.016000000000005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162</v>
      </c>
      <c r="AU174" s="243" t="s">
        <v>87</v>
      </c>
      <c r="AV174" s="13" t="s">
        <v>87</v>
      </c>
      <c r="AW174" s="13" t="s">
        <v>34</v>
      </c>
      <c r="AX174" s="13" t="s">
        <v>77</v>
      </c>
      <c r="AY174" s="243" t="s">
        <v>121</v>
      </c>
    </row>
    <row r="175" s="14" customFormat="1">
      <c r="A175" s="14"/>
      <c r="B175" s="244"/>
      <c r="C175" s="245"/>
      <c r="D175" s="234" t="s">
        <v>162</v>
      </c>
      <c r="E175" s="246" t="s">
        <v>1</v>
      </c>
      <c r="F175" s="247" t="s">
        <v>164</v>
      </c>
      <c r="G175" s="245"/>
      <c r="H175" s="248">
        <v>68.016000000000005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162</v>
      </c>
      <c r="AU175" s="254" t="s">
        <v>87</v>
      </c>
      <c r="AV175" s="14" t="s">
        <v>127</v>
      </c>
      <c r="AW175" s="14" t="s">
        <v>34</v>
      </c>
      <c r="AX175" s="14" t="s">
        <v>85</v>
      </c>
      <c r="AY175" s="254" t="s">
        <v>121</v>
      </c>
    </row>
    <row r="176" s="2" customFormat="1" ht="16.5" customHeight="1">
      <c r="A176" s="37"/>
      <c r="B176" s="38"/>
      <c r="C176" s="218" t="s">
        <v>158</v>
      </c>
      <c r="D176" s="218" t="s">
        <v>123</v>
      </c>
      <c r="E176" s="219" t="s">
        <v>212</v>
      </c>
      <c r="F176" s="220" t="s">
        <v>213</v>
      </c>
      <c r="G176" s="221" t="s">
        <v>142</v>
      </c>
      <c r="H176" s="222">
        <v>181.43199999999999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42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127</v>
      </c>
      <c r="AT176" s="230" t="s">
        <v>123</v>
      </c>
      <c r="AU176" s="230" t="s">
        <v>87</v>
      </c>
      <c r="AY176" s="16" t="s">
        <v>121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85</v>
      </c>
      <c r="BK176" s="231">
        <f>ROUND(I176*H176,2)</f>
        <v>0</v>
      </c>
      <c r="BL176" s="16" t="s">
        <v>127</v>
      </c>
      <c r="BM176" s="230" t="s">
        <v>214</v>
      </c>
    </row>
    <row r="177" s="2" customFormat="1" ht="21.75" customHeight="1">
      <c r="A177" s="37"/>
      <c r="B177" s="38"/>
      <c r="C177" s="218" t="s">
        <v>215</v>
      </c>
      <c r="D177" s="218" t="s">
        <v>123</v>
      </c>
      <c r="E177" s="219" t="s">
        <v>216</v>
      </c>
      <c r="F177" s="220" t="s">
        <v>217</v>
      </c>
      <c r="G177" s="221" t="s">
        <v>142</v>
      </c>
      <c r="H177" s="222">
        <v>68.016000000000005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42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127</v>
      </c>
      <c r="AT177" s="230" t="s">
        <v>123</v>
      </c>
      <c r="AU177" s="230" t="s">
        <v>87</v>
      </c>
      <c r="AY177" s="16" t="s">
        <v>121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85</v>
      </c>
      <c r="BK177" s="231">
        <f>ROUND(I177*H177,2)</f>
        <v>0</v>
      </c>
      <c r="BL177" s="16" t="s">
        <v>127</v>
      </c>
      <c r="BM177" s="230" t="s">
        <v>218</v>
      </c>
    </row>
    <row r="178" s="2" customFormat="1" ht="16.5" customHeight="1">
      <c r="A178" s="37"/>
      <c r="B178" s="38"/>
      <c r="C178" s="218" t="s">
        <v>161</v>
      </c>
      <c r="D178" s="218" t="s">
        <v>123</v>
      </c>
      <c r="E178" s="219" t="s">
        <v>219</v>
      </c>
      <c r="F178" s="220" t="s">
        <v>220</v>
      </c>
      <c r="G178" s="221" t="s">
        <v>142</v>
      </c>
      <c r="H178" s="222">
        <v>181.43199999999999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42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127</v>
      </c>
      <c r="AT178" s="230" t="s">
        <v>123</v>
      </c>
      <c r="AU178" s="230" t="s">
        <v>87</v>
      </c>
      <c r="AY178" s="16" t="s">
        <v>121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85</v>
      </c>
      <c r="BK178" s="231">
        <f>ROUND(I178*H178,2)</f>
        <v>0</v>
      </c>
      <c r="BL178" s="16" t="s">
        <v>127</v>
      </c>
      <c r="BM178" s="230" t="s">
        <v>221</v>
      </c>
    </row>
    <row r="179" s="2" customFormat="1" ht="16.5" customHeight="1">
      <c r="A179" s="37"/>
      <c r="B179" s="38"/>
      <c r="C179" s="218" t="s">
        <v>222</v>
      </c>
      <c r="D179" s="218" t="s">
        <v>123</v>
      </c>
      <c r="E179" s="219" t="s">
        <v>223</v>
      </c>
      <c r="F179" s="220" t="s">
        <v>224</v>
      </c>
      <c r="G179" s="221" t="s">
        <v>142</v>
      </c>
      <c r="H179" s="222">
        <v>68.016000000000005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42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127</v>
      </c>
      <c r="AT179" s="230" t="s">
        <v>123</v>
      </c>
      <c r="AU179" s="230" t="s">
        <v>87</v>
      </c>
      <c r="AY179" s="16" t="s">
        <v>121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85</v>
      </c>
      <c r="BK179" s="231">
        <f>ROUND(I179*H179,2)</f>
        <v>0</v>
      </c>
      <c r="BL179" s="16" t="s">
        <v>127</v>
      </c>
      <c r="BM179" s="230" t="s">
        <v>225</v>
      </c>
    </row>
    <row r="180" s="2" customFormat="1" ht="16.5" customHeight="1">
      <c r="A180" s="37"/>
      <c r="B180" s="38"/>
      <c r="C180" s="218" t="s">
        <v>168</v>
      </c>
      <c r="D180" s="218" t="s">
        <v>123</v>
      </c>
      <c r="E180" s="219" t="s">
        <v>226</v>
      </c>
      <c r="F180" s="220" t="s">
        <v>227</v>
      </c>
      <c r="G180" s="221" t="s">
        <v>142</v>
      </c>
      <c r="H180" s="222">
        <v>181.43199999999999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42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127</v>
      </c>
      <c r="AT180" s="230" t="s">
        <v>123</v>
      </c>
      <c r="AU180" s="230" t="s">
        <v>87</v>
      </c>
      <c r="AY180" s="16" t="s">
        <v>121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85</v>
      </c>
      <c r="BK180" s="231">
        <f>ROUND(I180*H180,2)</f>
        <v>0</v>
      </c>
      <c r="BL180" s="16" t="s">
        <v>127</v>
      </c>
      <c r="BM180" s="230" t="s">
        <v>228</v>
      </c>
    </row>
    <row r="181" s="2" customFormat="1" ht="16.5" customHeight="1">
      <c r="A181" s="37"/>
      <c r="B181" s="38"/>
      <c r="C181" s="218" t="s">
        <v>7</v>
      </c>
      <c r="D181" s="218" t="s">
        <v>123</v>
      </c>
      <c r="E181" s="219" t="s">
        <v>229</v>
      </c>
      <c r="F181" s="220" t="s">
        <v>230</v>
      </c>
      <c r="G181" s="221" t="s">
        <v>142</v>
      </c>
      <c r="H181" s="222">
        <v>68.016000000000005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42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127</v>
      </c>
      <c r="AT181" s="230" t="s">
        <v>123</v>
      </c>
      <c r="AU181" s="230" t="s">
        <v>87</v>
      </c>
      <c r="AY181" s="16" t="s">
        <v>121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85</v>
      </c>
      <c r="BK181" s="231">
        <f>ROUND(I181*H181,2)</f>
        <v>0</v>
      </c>
      <c r="BL181" s="16" t="s">
        <v>127</v>
      </c>
      <c r="BM181" s="230" t="s">
        <v>231</v>
      </c>
    </row>
    <row r="182" s="2" customFormat="1" ht="16.5" customHeight="1">
      <c r="A182" s="37"/>
      <c r="B182" s="38"/>
      <c r="C182" s="218" t="s">
        <v>181</v>
      </c>
      <c r="D182" s="218" t="s">
        <v>123</v>
      </c>
      <c r="E182" s="219" t="s">
        <v>232</v>
      </c>
      <c r="F182" s="220" t="s">
        <v>233</v>
      </c>
      <c r="G182" s="221" t="s">
        <v>142</v>
      </c>
      <c r="H182" s="222">
        <v>181.43199999999999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42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127</v>
      </c>
      <c r="AT182" s="230" t="s">
        <v>123</v>
      </c>
      <c r="AU182" s="230" t="s">
        <v>87</v>
      </c>
      <c r="AY182" s="16" t="s">
        <v>121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85</v>
      </c>
      <c r="BK182" s="231">
        <f>ROUND(I182*H182,2)</f>
        <v>0</v>
      </c>
      <c r="BL182" s="16" t="s">
        <v>127</v>
      </c>
      <c r="BM182" s="230" t="s">
        <v>234</v>
      </c>
    </row>
    <row r="183" s="2" customFormat="1" ht="16.5" customHeight="1">
      <c r="A183" s="37"/>
      <c r="B183" s="38"/>
      <c r="C183" s="218" t="s">
        <v>235</v>
      </c>
      <c r="D183" s="218" t="s">
        <v>123</v>
      </c>
      <c r="E183" s="219" t="s">
        <v>236</v>
      </c>
      <c r="F183" s="220" t="s">
        <v>237</v>
      </c>
      <c r="G183" s="221" t="s">
        <v>142</v>
      </c>
      <c r="H183" s="222">
        <v>68.016000000000005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42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127</v>
      </c>
      <c r="AT183" s="230" t="s">
        <v>123</v>
      </c>
      <c r="AU183" s="230" t="s">
        <v>87</v>
      </c>
      <c r="AY183" s="16" t="s">
        <v>121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85</v>
      </c>
      <c r="BK183" s="231">
        <f>ROUND(I183*H183,2)</f>
        <v>0</v>
      </c>
      <c r="BL183" s="16" t="s">
        <v>127</v>
      </c>
      <c r="BM183" s="230" t="s">
        <v>238</v>
      </c>
    </row>
    <row r="184" s="2" customFormat="1" ht="16.5" customHeight="1">
      <c r="A184" s="37"/>
      <c r="B184" s="38"/>
      <c r="C184" s="218" t="s">
        <v>194</v>
      </c>
      <c r="D184" s="218" t="s">
        <v>123</v>
      </c>
      <c r="E184" s="219" t="s">
        <v>239</v>
      </c>
      <c r="F184" s="220" t="s">
        <v>240</v>
      </c>
      <c r="G184" s="221" t="s">
        <v>142</v>
      </c>
      <c r="H184" s="222">
        <v>1451.4559999999999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42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127</v>
      </c>
      <c r="AT184" s="230" t="s">
        <v>123</v>
      </c>
      <c r="AU184" s="230" t="s">
        <v>87</v>
      </c>
      <c r="AY184" s="16" t="s">
        <v>121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85</v>
      </c>
      <c r="BK184" s="231">
        <f>ROUND(I184*H184,2)</f>
        <v>0</v>
      </c>
      <c r="BL184" s="16" t="s">
        <v>127</v>
      </c>
      <c r="BM184" s="230" t="s">
        <v>241</v>
      </c>
    </row>
    <row r="185" s="13" customFormat="1">
      <c r="A185" s="13"/>
      <c r="B185" s="232"/>
      <c r="C185" s="233"/>
      <c r="D185" s="234" t="s">
        <v>162</v>
      </c>
      <c r="E185" s="235" t="s">
        <v>1</v>
      </c>
      <c r="F185" s="236" t="s">
        <v>242</v>
      </c>
      <c r="G185" s="233"/>
      <c r="H185" s="237">
        <v>1451.4559999999999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162</v>
      </c>
      <c r="AU185" s="243" t="s">
        <v>87</v>
      </c>
      <c r="AV185" s="13" t="s">
        <v>87</v>
      </c>
      <c r="AW185" s="13" t="s">
        <v>34</v>
      </c>
      <c r="AX185" s="13" t="s">
        <v>77</v>
      </c>
      <c r="AY185" s="243" t="s">
        <v>121</v>
      </c>
    </row>
    <row r="186" s="14" customFormat="1">
      <c r="A186" s="14"/>
      <c r="B186" s="244"/>
      <c r="C186" s="245"/>
      <c r="D186" s="234" t="s">
        <v>162</v>
      </c>
      <c r="E186" s="246" t="s">
        <v>1</v>
      </c>
      <c r="F186" s="247" t="s">
        <v>164</v>
      </c>
      <c r="G186" s="245"/>
      <c r="H186" s="248">
        <v>1451.4559999999999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162</v>
      </c>
      <c r="AU186" s="254" t="s">
        <v>87</v>
      </c>
      <c r="AV186" s="14" t="s">
        <v>127</v>
      </c>
      <c r="AW186" s="14" t="s">
        <v>34</v>
      </c>
      <c r="AX186" s="14" t="s">
        <v>85</v>
      </c>
      <c r="AY186" s="254" t="s">
        <v>121</v>
      </c>
    </row>
    <row r="187" s="2" customFormat="1" ht="16.5" customHeight="1">
      <c r="A187" s="37"/>
      <c r="B187" s="38"/>
      <c r="C187" s="218" t="s">
        <v>243</v>
      </c>
      <c r="D187" s="218" t="s">
        <v>123</v>
      </c>
      <c r="E187" s="219" t="s">
        <v>244</v>
      </c>
      <c r="F187" s="220" t="s">
        <v>245</v>
      </c>
      <c r="G187" s="221" t="s">
        <v>142</v>
      </c>
      <c r="H187" s="222">
        <v>544.12800000000004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42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127</v>
      </c>
      <c r="AT187" s="230" t="s">
        <v>123</v>
      </c>
      <c r="AU187" s="230" t="s">
        <v>87</v>
      </c>
      <c r="AY187" s="16" t="s">
        <v>121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85</v>
      </c>
      <c r="BK187" s="231">
        <f>ROUND(I187*H187,2)</f>
        <v>0</v>
      </c>
      <c r="BL187" s="16" t="s">
        <v>127</v>
      </c>
      <c r="BM187" s="230" t="s">
        <v>246</v>
      </c>
    </row>
    <row r="188" s="13" customFormat="1">
      <c r="A188" s="13"/>
      <c r="B188" s="232"/>
      <c r="C188" s="233"/>
      <c r="D188" s="234" t="s">
        <v>162</v>
      </c>
      <c r="E188" s="235" t="s">
        <v>1</v>
      </c>
      <c r="F188" s="236" t="s">
        <v>247</v>
      </c>
      <c r="G188" s="233"/>
      <c r="H188" s="237">
        <v>544.12800000000004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162</v>
      </c>
      <c r="AU188" s="243" t="s">
        <v>87</v>
      </c>
      <c r="AV188" s="13" t="s">
        <v>87</v>
      </c>
      <c r="AW188" s="13" t="s">
        <v>34</v>
      </c>
      <c r="AX188" s="13" t="s">
        <v>77</v>
      </c>
      <c r="AY188" s="243" t="s">
        <v>121</v>
      </c>
    </row>
    <row r="189" s="14" customFormat="1">
      <c r="A189" s="14"/>
      <c r="B189" s="244"/>
      <c r="C189" s="245"/>
      <c r="D189" s="234" t="s">
        <v>162</v>
      </c>
      <c r="E189" s="246" t="s">
        <v>1</v>
      </c>
      <c r="F189" s="247" t="s">
        <v>164</v>
      </c>
      <c r="G189" s="245"/>
      <c r="H189" s="248">
        <v>544.12800000000004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162</v>
      </c>
      <c r="AU189" s="254" t="s">
        <v>87</v>
      </c>
      <c r="AV189" s="14" t="s">
        <v>127</v>
      </c>
      <c r="AW189" s="14" t="s">
        <v>34</v>
      </c>
      <c r="AX189" s="14" t="s">
        <v>85</v>
      </c>
      <c r="AY189" s="254" t="s">
        <v>121</v>
      </c>
    </row>
    <row r="190" s="2" customFormat="1" ht="16.5" customHeight="1">
      <c r="A190" s="37"/>
      <c r="B190" s="38"/>
      <c r="C190" s="218" t="s">
        <v>206</v>
      </c>
      <c r="D190" s="218" t="s">
        <v>123</v>
      </c>
      <c r="E190" s="219" t="s">
        <v>248</v>
      </c>
      <c r="F190" s="220" t="s">
        <v>249</v>
      </c>
      <c r="G190" s="221" t="s">
        <v>142</v>
      </c>
      <c r="H190" s="222">
        <v>181.43199999999999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42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127</v>
      </c>
      <c r="AT190" s="230" t="s">
        <v>123</v>
      </c>
      <c r="AU190" s="230" t="s">
        <v>87</v>
      </c>
      <c r="AY190" s="16" t="s">
        <v>121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85</v>
      </c>
      <c r="BK190" s="231">
        <f>ROUND(I190*H190,2)</f>
        <v>0</v>
      </c>
      <c r="BL190" s="16" t="s">
        <v>127</v>
      </c>
      <c r="BM190" s="230" t="s">
        <v>250</v>
      </c>
    </row>
    <row r="191" s="2" customFormat="1" ht="16.5" customHeight="1">
      <c r="A191" s="37"/>
      <c r="B191" s="38"/>
      <c r="C191" s="218" t="s">
        <v>251</v>
      </c>
      <c r="D191" s="218" t="s">
        <v>123</v>
      </c>
      <c r="E191" s="219" t="s">
        <v>252</v>
      </c>
      <c r="F191" s="220" t="s">
        <v>253</v>
      </c>
      <c r="G191" s="221" t="s">
        <v>142</v>
      </c>
      <c r="H191" s="222">
        <v>68.016000000000005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42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127</v>
      </c>
      <c r="AT191" s="230" t="s">
        <v>123</v>
      </c>
      <c r="AU191" s="230" t="s">
        <v>87</v>
      </c>
      <c r="AY191" s="16" t="s">
        <v>121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85</v>
      </c>
      <c r="BK191" s="231">
        <f>ROUND(I191*H191,2)</f>
        <v>0</v>
      </c>
      <c r="BL191" s="16" t="s">
        <v>127</v>
      </c>
      <c r="BM191" s="230" t="s">
        <v>254</v>
      </c>
    </row>
    <row r="192" s="2" customFormat="1" ht="16.5" customHeight="1">
      <c r="A192" s="37"/>
      <c r="B192" s="38"/>
      <c r="C192" s="218" t="s">
        <v>210</v>
      </c>
      <c r="D192" s="218" t="s">
        <v>123</v>
      </c>
      <c r="E192" s="219" t="s">
        <v>255</v>
      </c>
      <c r="F192" s="220" t="s">
        <v>256</v>
      </c>
      <c r="G192" s="221" t="s">
        <v>126</v>
      </c>
      <c r="H192" s="222">
        <v>1398.5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42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127</v>
      </c>
      <c r="AT192" s="230" t="s">
        <v>123</v>
      </c>
      <c r="AU192" s="230" t="s">
        <v>87</v>
      </c>
      <c r="AY192" s="16" t="s">
        <v>121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85</v>
      </c>
      <c r="BK192" s="231">
        <f>ROUND(I192*H192,2)</f>
        <v>0</v>
      </c>
      <c r="BL192" s="16" t="s">
        <v>127</v>
      </c>
      <c r="BM192" s="230" t="s">
        <v>257</v>
      </c>
    </row>
    <row r="193" s="13" customFormat="1">
      <c r="A193" s="13"/>
      <c r="B193" s="232"/>
      <c r="C193" s="233"/>
      <c r="D193" s="234" t="s">
        <v>162</v>
      </c>
      <c r="E193" s="235" t="s">
        <v>1</v>
      </c>
      <c r="F193" s="236" t="s">
        <v>258</v>
      </c>
      <c r="G193" s="233"/>
      <c r="H193" s="237">
        <v>1398.5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162</v>
      </c>
      <c r="AU193" s="243" t="s">
        <v>87</v>
      </c>
      <c r="AV193" s="13" t="s">
        <v>87</v>
      </c>
      <c r="AW193" s="13" t="s">
        <v>34</v>
      </c>
      <c r="AX193" s="13" t="s">
        <v>77</v>
      </c>
      <c r="AY193" s="243" t="s">
        <v>121</v>
      </c>
    </row>
    <row r="194" s="14" customFormat="1">
      <c r="A194" s="14"/>
      <c r="B194" s="244"/>
      <c r="C194" s="245"/>
      <c r="D194" s="234" t="s">
        <v>162</v>
      </c>
      <c r="E194" s="246" t="s">
        <v>1</v>
      </c>
      <c r="F194" s="247" t="s">
        <v>164</v>
      </c>
      <c r="G194" s="245"/>
      <c r="H194" s="248">
        <v>1398.5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162</v>
      </c>
      <c r="AU194" s="254" t="s">
        <v>87</v>
      </c>
      <c r="AV194" s="14" t="s">
        <v>127</v>
      </c>
      <c r="AW194" s="14" t="s">
        <v>34</v>
      </c>
      <c r="AX194" s="14" t="s">
        <v>85</v>
      </c>
      <c r="AY194" s="254" t="s">
        <v>121</v>
      </c>
    </row>
    <row r="195" s="2" customFormat="1" ht="16.5" customHeight="1">
      <c r="A195" s="37"/>
      <c r="B195" s="38"/>
      <c r="C195" s="218" t="s">
        <v>259</v>
      </c>
      <c r="D195" s="218" t="s">
        <v>123</v>
      </c>
      <c r="E195" s="219" t="s">
        <v>260</v>
      </c>
      <c r="F195" s="220" t="s">
        <v>261</v>
      </c>
      <c r="G195" s="221" t="s">
        <v>126</v>
      </c>
      <c r="H195" s="222">
        <v>1398.5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42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127</v>
      </c>
      <c r="AT195" s="230" t="s">
        <v>123</v>
      </c>
      <c r="AU195" s="230" t="s">
        <v>87</v>
      </c>
      <c r="AY195" s="16" t="s">
        <v>121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85</v>
      </c>
      <c r="BK195" s="231">
        <f>ROUND(I195*H195,2)</f>
        <v>0</v>
      </c>
      <c r="BL195" s="16" t="s">
        <v>127</v>
      </c>
      <c r="BM195" s="230" t="s">
        <v>262</v>
      </c>
    </row>
    <row r="196" s="13" customFormat="1">
      <c r="A196" s="13"/>
      <c r="B196" s="232"/>
      <c r="C196" s="233"/>
      <c r="D196" s="234" t="s">
        <v>162</v>
      </c>
      <c r="E196" s="235" t="s">
        <v>1</v>
      </c>
      <c r="F196" s="236" t="s">
        <v>258</v>
      </c>
      <c r="G196" s="233"/>
      <c r="H196" s="237">
        <v>1398.5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162</v>
      </c>
      <c r="AU196" s="243" t="s">
        <v>87</v>
      </c>
      <c r="AV196" s="13" t="s">
        <v>87</v>
      </c>
      <c r="AW196" s="13" t="s">
        <v>34</v>
      </c>
      <c r="AX196" s="13" t="s">
        <v>77</v>
      </c>
      <c r="AY196" s="243" t="s">
        <v>121</v>
      </c>
    </row>
    <row r="197" s="14" customFormat="1">
      <c r="A197" s="14"/>
      <c r="B197" s="244"/>
      <c r="C197" s="245"/>
      <c r="D197" s="234" t="s">
        <v>162</v>
      </c>
      <c r="E197" s="246" t="s">
        <v>1</v>
      </c>
      <c r="F197" s="247" t="s">
        <v>164</v>
      </c>
      <c r="G197" s="245"/>
      <c r="H197" s="248">
        <v>1398.5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162</v>
      </c>
      <c r="AU197" s="254" t="s">
        <v>87</v>
      </c>
      <c r="AV197" s="14" t="s">
        <v>127</v>
      </c>
      <c r="AW197" s="14" t="s">
        <v>34</v>
      </c>
      <c r="AX197" s="14" t="s">
        <v>85</v>
      </c>
      <c r="AY197" s="254" t="s">
        <v>121</v>
      </c>
    </row>
    <row r="198" s="2" customFormat="1" ht="16.5" customHeight="1">
      <c r="A198" s="37"/>
      <c r="B198" s="38"/>
      <c r="C198" s="218" t="s">
        <v>214</v>
      </c>
      <c r="D198" s="218" t="s">
        <v>123</v>
      </c>
      <c r="E198" s="219" t="s">
        <v>263</v>
      </c>
      <c r="F198" s="220" t="s">
        <v>264</v>
      </c>
      <c r="G198" s="221" t="s">
        <v>265</v>
      </c>
      <c r="H198" s="222">
        <v>34.963000000000001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42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127</v>
      </c>
      <c r="AT198" s="230" t="s">
        <v>123</v>
      </c>
      <c r="AU198" s="230" t="s">
        <v>87</v>
      </c>
      <c r="AY198" s="16" t="s">
        <v>121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85</v>
      </c>
      <c r="BK198" s="231">
        <f>ROUND(I198*H198,2)</f>
        <v>0</v>
      </c>
      <c r="BL198" s="16" t="s">
        <v>127</v>
      </c>
      <c r="BM198" s="230" t="s">
        <v>266</v>
      </c>
    </row>
    <row r="199" s="13" customFormat="1">
      <c r="A199" s="13"/>
      <c r="B199" s="232"/>
      <c r="C199" s="233"/>
      <c r="D199" s="234" t="s">
        <v>162</v>
      </c>
      <c r="E199" s="235" t="s">
        <v>1</v>
      </c>
      <c r="F199" s="236" t="s">
        <v>267</v>
      </c>
      <c r="G199" s="233"/>
      <c r="H199" s="237">
        <v>34.963000000000001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162</v>
      </c>
      <c r="AU199" s="243" t="s">
        <v>87</v>
      </c>
      <c r="AV199" s="13" t="s">
        <v>87</v>
      </c>
      <c r="AW199" s="13" t="s">
        <v>34</v>
      </c>
      <c r="AX199" s="13" t="s">
        <v>77</v>
      </c>
      <c r="AY199" s="243" t="s">
        <v>121</v>
      </c>
    </row>
    <row r="200" s="14" customFormat="1">
      <c r="A200" s="14"/>
      <c r="B200" s="244"/>
      <c r="C200" s="245"/>
      <c r="D200" s="234" t="s">
        <v>162</v>
      </c>
      <c r="E200" s="246" t="s">
        <v>1</v>
      </c>
      <c r="F200" s="247" t="s">
        <v>164</v>
      </c>
      <c r="G200" s="245"/>
      <c r="H200" s="248">
        <v>34.963000000000001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162</v>
      </c>
      <c r="AU200" s="254" t="s">
        <v>87</v>
      </c>
      <c r="AV200" s="14" t="s">
        <v>127</v>
      </c>
      <c r="AW200" s="14" t="s">
        <v>34</v>
      </c>
      <c r="AX200" s="14" t="s">
        <v>85</v>
      </c>
      <c r="AY200" s="254" t="s">
        <v>121</v>
      </c>
    </row>
    <row r="201" s="2" customFormat="1" ht="16.5" customHeight="1">
      <c r="A201" s="37"/>
      <c r="B201" s="38"/>
      <c r="C201" s="218" t="s">
        <v>268</v>
      </c>
      <c r="D201" s="218" t="s">
        <v>123</v>
      </c>
      <c r="E201" s="219" t="s">
        <v>269</v>
      </c>
      <c r="F201" s="220" t="s">
        <v>270</v>
      </c>
      <c r="G201" s="221" t="s">
        <v>142</v>
      </c>
      <c r="H201" s="222">
        <v>625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42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127</v>
      </c>
      <c r="AT201" s="230" t="s">
        <v>123</v>
      </c>
      <c r="AU201" s="230" t="s">
        <v>87</v>
      </c>
      <c r="AY201" s="16" t="s">
        <v>121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85</v>
      </c>
      <c r="BK201" s="231">
        <f>ROUND(I201*H201,2)</f>
        <v>0</v>
      </c>
      <c r="BL201" s="16" t="s">
        <v>127</v>
      </c>
      <c r="BM201" s="230" t="s">
        <v>271</v>
      </c>
    </row>
    <row r="202" s="13" customFormat="1">
      <c r="A202" s="13"/>
      <c r="B202" s="232"/>
      <c r="C202" s="233"/>
      <c r="D202" s="234" t="s">
        <v>162</v>
      </c>
      <c r="E202" s="235" t="s">
        <v>1</v>
      </c>
      <c r="F202" s="236" t="s">
        <v>272</v>
      </c>
      <c r="G202" s="233"/>
      <c r="H202" s="237">
        <v>625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162</v>
      </c>
      <c r="AU202" s="243" t="s">
        <v>87</v>
      </c>
      <c r="AV202" s="13" t="s">
        <v>87</v>
      </c>
      <c r="AW202" s="13" t="s">
        <v>34</v>
      </c>
      <c r="AX202" s="13" t="s">
        <v>77</v>
      </c>
      <c r="AY202" s="243" t="s">
        <v>121</v>
      </c>
    </row>
    <row r="203" s="14" customFormat="1">
      <c r="A203" s="14"/>
      <c r="B203" s="244"/>
      <c r="C203" s="245"/>
      <c r="D203" s="234" t="s">
        <v>162</v>
      </c>
      <c r="E203" s="246" t="s">
        <v>1</v>
      </c>
      <c r="F203" s="247" t="s">
        <v>164</v>
      </c>
      <c r="G203" s="245"/>
      <c r="H203" s="248">
        <v>625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162</v>
      </c>
      <c r="AU203" s="254" t="s">
        <v>87</v>
      </c>
      <c r="AV203" s="14" t="s">
        <v>127</v>
      </c>
      <c r="AW203" s="14" t="s">
        <v>34</v>
      </c>
      <c r="AX203" s="14" t="s">
        <v>85</v>
      </c>
      <c r="AY203" s="254" t="s">
        <v>121</v>
      </c>
    </row>
    <row r="204" s="2" customFormat="1" ht="16.5" customHeight="1">
      <c r="A204" s="37"/>
      <c r="B204" s="38"/>
      <c r="C204" s="218" t="s">
        <v>218</v>
      </c>
      <c r="D204" s="218" t="s">
        <v>123</v>
      </c>
      <c r="E204" s="219" t="s">
        <v>273</v>
      </c>
      <c r="F204" s="220" t="s">
        <v>274</v>
      </c>
      <c r="G204" s="221" t="s">
        <v>126</v>
      </c>
      <c r="H204" s="222">
        <v>2500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42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127</v>
      </c>
      <c r="AT204" s="230" t="s">
        <v>123</v>
      </c>
      <c r="AU204" s="230" t="s">
        <v>87</v>
      </c>
      <c r="AY204" s="16" t="s">
        <v>121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85</v>
      </c>
      <c r="BK204" s="231">
        <f>ROUND(I204*H204,2)</f>
        <v>0</v>
      </c>
      <c r="BL204" s="16" t="s">
        <v>127</v>
      </c>
      <c r="BM204" s="230" t="s">
        <v>275</v>
      </c>
    </row>
    <row r="205" s="2" customFormat="1" ht="16.5" customHeight="1">
      <c r="A205" s="37"/>
      <c r="B205" s="38"/>
      <c r="C205" s="218" t="s">
        <v>276</v>
      </c>
      <c r="D205" s="218" t="s">
        <v>123</v>
      </c>
      <c r="E205" s="219" t="s">
        <v>277</v>
      </c>
      <c r="F205" s="220" t="s">
        <v>278</v>
      </c>
      <c r="G205" s="221" t="s">
        <v>130</v>
      </c>
      <c r="H205" s="222">
        <v>0.25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42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127</v>
      </c>
      <c r="AT205" s="230" t="s">
        <v>123</v>
      </c>
      <c r="AU205" s="230" t="s">
        <v>87</v>
      </c>
      <c r="AY205" s="16" t="s">
        <v>121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85</v>
      </c>
      <c r="BK205" s="231">
        <f>ROUND(I205*H205,2)</f>
        <v>0</v>
      </c>
      <c r="BL205" s="16" t="s">
        <v>127</v>
      </c>
      <c r="BM205" s="230" t="s">
        <v>279</v>
      </c>
    </row>
    <row r="206" s="13" customFormat="1">
      <c r="A206" s="13"/>
      <c r="B206" s="232"/>
      <c r="C206" s="233"/>
      <c r="D206" s="234" t="s">
        <v>162</v>
      </c>
      <c r="E206" s="235" t="s">
        <v>1</v>
      </c>
      <c r="F206" s="236" t="s">
        <v>280</v>
      </c>
      <c r="G206" s="233"/>
      <c r="H206" s="237">
        <v>0.25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162</v>
      </c>
      <c r="AU206" s="243" t="s">
        <v>87</v>
      </c>
      <c r="AV206" s="13" t="s">
        <v>87</v>
      </c>
      <c r="AW206" s="13" t="s">
        <v>34</v>
      </c>
      <c r="AX206" s="13" t="s">
        <v>77</v>
      </c>
      <c r="AY206" s="243" t="s">
        <v>121</v>
      </c>
    </row>
    <row r="207" s="14" customFormat="1">
      <c r="A207" s="14"/>
      <c r="B207" s="244"/>
      <c r="C207" s="245"/>
      <c r="D207" s="234" t="s">
        <v>162</v>
      </c>
      <c r="E207" s="246" t="s">
        <v>1</v>
      </c>
      <c r="F207" s="247" t="s">
        <v>164</v>
      </c>
      <c r="G207" s="245"/>
      <c r="H207" s="248">
        <v>0.25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162</v>
      </c>
      <c r="AU207" s="254" t="s">
        <v>87</v>
      </c>
      <c r="AV207" s="14" t="s">
        <v>127</v>
      </c>
      <c r="AW207" s="14" t="s">
        <v>34</v>
      </c>
      <c r="AX207" s="14" t="s">
        <v>85</v>
      </c>
      <c r="AY207" s="254" t="s">
        <v>121</v>
      </c>
    </row>
    <row r="208" s="12" customFormat="1" ht="22.8" customHeight="1">
      <c r="A208" s="12"/>
      <c r="B208" s="202"/>
      <c r="C208" s="203"/>
      <c r="D208" s="204" t="s">
        <v>76</v>
      </c>
      <c r="E208" s="216" t="s">
        <v>127</v>
      </c>
      <c r="F208" s="216" t="s">
        <v>281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SUM(P209:P214)</f>
        <v>0</v>
      </c>
      <c r="Q208" s="210"/>
      <c r="R208" s="211">
        <f>SUM(R209:R214)</f>
        <v>0</v>
      </c>
      <c r="S208" s="210"/>
      <c r="T208" s="212">
        <f>SUM(T209:T214)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85</v>
      </c>
      <c r="AT208" s="214" t="s">
        <v>76</v>
      </c>
      <c r="AU208" s="214" t="s">
        <v>85</v>
      </c>
      <c r="AY208" s="213" t="s">
        <v>121</v>
      </c>
      <c r="BK208" s="215">
        <f>SUM(BK209:BK214)</f>
        <v>0</v>
      </c>
    </row>
    <row r="209" s="2" customFormat="1" ht="16.5" customHeight="1">
      <c r="A209" s="37"/>
      <c r="B209" s="38"/>
      <c r="C209" s="218" t="s">
        <v>221</v>
      </c>
      <c r="D209" s="218" t="s">
        <v>123</v>
      </c>
      <c r="E209" s="219" t="s">
        <v>282</v>
      </c>
      <c r="F209" s="220" t="s">
        <v>283</v>
      </c>
      <c r="G209" s="221" t="s">
        <v>142</v>
      </c>
      <c r="H209" s="222">
        <v>367.19999999999999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42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127</v>
      </c>
      <c r="AT209" s="230" t="s">
        <v>123</v>
      </c>
      <c r="AU209" s="230" t="s">
        <v>87</v>
      </c>
      <c r="AY209" s="16" t="s">
        <v>121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85</v>
      </c>
      <c r="BK209" s="231">
        <f>ROUND(I209*H209,2)</f>
        <v>0</v>
      </c>
      <c r="BL209" s="16" t="s">
        <v>127</v>
      </c>
      <c r="BM209" s="230" t="s">
        <v>284</v>
      </c>
    </row>
    <row r="210" s="13" customFormat="1">
      <c r="A210" s="13"/>
      <c r="B210" s="232"/>
      <c r="C210" s="233"/>
      <c r="D210" s="234" t="s">
        <v>162</v>
      </c>
      <c r="E210" s="235" t="s">
        <v>1</v>
      </c>
      <c r="F210" s="236" t="s">
        <v>285</v>
      </c>
      <c r="G210" s="233"/>
      <c r="H210" s="237">
        <v>367.19999999999999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162</v>
      </c>
      <c r="AU210" s="243" t="s">
        <v>87</v>
      </c>
      <c r="AV210" s="13" t="s">
        <v>87</v>
      </c>
      <c r="AW210" s="13" t="s">
        <v>34</v>
      </c>
      <c r="AX210" s="13" t="s">
        <v>77</v>
      </c>
      <c r="AY210" s="243" t="s">
        <v>121</v>
      </c>
    </row>
    <row r="211" s="14" customFormat="1">
      <c r="A211" s="14"/>
      <c r="B211" s="244"/>
      <c r="C211" s="245"/>
      <c r="D211" s="234" t="s">
        <v>162</v>
      </c>
      <c r="E211" s="246" t="s">
        <v>1</v>
      </c>
      <c r="F211" s="247" t="s">
        <v>164</v>
      </c>
      <c r="G211" s="245"/>
      <c r="H211" s="248">
        <v>367.19999999999999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162</v>
      </c>
      <c r="AU211" s="254" t="s">
        <v>87</v>
      </c>
      <c r="AV211" s="14" t="s">
        <v>127</v>
      </c>
      <c r="AW211" s="14" t="s">
        <v>34</v>
      </c>
      <c r="AX211" s="14" t="s">
        <v>85</v>
      </c>
      <c r="AY211" s="254" t="s">
        <v>121</v>
      </c>
    </row>
    <row r="212" s="2" customFormat="1" ht="16.5" customHeight="1">
      <c r="A212" s="37"/>
      <c r="B212" s="38"/>
      <c r="C212" s="218" t="s">
        <v>286</v>
      </c>
      <c r="D212" s="218" t="s">
        <v>123</v>
      </c>
      <c r="E212" s="219" t="s">
        <v>287</v>
      </c>
      <c r="F212" s="220" t="s">
        <v>288</v>
      </c>
      <c r="G212" s="221" t="s">
        <v>142</v>
      </c>
      <c r="H212" s="222">
        <v>46.799999999999997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42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127</v>
      </c>
      <c r="AT212" s="230" t="s">
        <v>123</v>
      </c>
      <c r="AU212" s="230" t="s">
        <v>87</v>
      </c>
      <c r="AY212" s="16" t="s">
        <v>121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85</v>
      </c>
      <c r="BK212" s="231">
        <f>ROUND(I212*H212,2)</f>
        <v>0</v>
      </c>
      <c r="BL212" s="16" t="s">
        <v>127</v>
      </c>
      <c r="BM212" s="230" t="s">
        <v>289</v>
      </c>
    </row>
    <row r="213" s="13" customFormat="1">
      <c r="A213" s="13"/>
      <c r="B213" s="232"/>
      <c r="C213" s="233"/>
      <c r="D213" s="234" t="s">
        <v>162</v>
      </c>
      <c r="E213" s="235" t="s">
        <v>1</v>
      </c>
      <c r="F213" s="236" t="s">
        <v>290</v>
      </c>
      <c r="G213" s="233"/>
      <c r="H213" s="237">
        <v>46.799999999999997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162</v>
      </c>
      <c r="AU213" s="243" t="s">
        <v>87</v>
      </c>
      <c r="AV213" s="13" t="s">
        <v>87</v>
      </c>
      <c r="AW213" s="13" t="s">
        <v>34</v>
      </c>
      <c r="AX213" s="13" t="s">
        <v>77</v>
      </c>
      <c r="AY213" s="243" t="s">
        <v>121</v>
      </c>
    </row>
    <row r="214" s="14" customFormat="1">
      <c r="A214" s="14"/>
      <c r="B214" s="244"/>
      <c r="C214" s="245"/>
      <c r="D214" s="234" t="s">
        <v>162</v>
      </c>
      <c r="E214" s="246" t="s">
        <v>1</v>
      </c>
      <c r="F214" s="247" t="s">
        <v>164</v>
      </c>
      <c r="G214" s="245"/>
      <c r="H214" s="248">
        <v>46.799999999999997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162</v>
      </c>
      <c r="AU214" s="254" t="s">
        <v>87</v>
      </c>
      <c r="AV214" s="14" t="s">
        <v>127</v>
      </c>
      <c r="AW214" s="14" t="s">
        <v>34</v>
      </c>
      <c r="AX214" s="14" t="s">
        <v>85</v>
      </c>
      <c r="AY214" s="254" t="s">
        <v>121</v>
      </c>
    </row>
    <row r="215" s="12" customFormat="1" ht="22.8" customHeight="1">
      <c r="A215" s="12"/>
      <c r="B215" s="202"/>
      <c r="C215" s="203"/>
      <c r="D215" s="204" t="s">
        <v>76</v>
      </c>
      <c r="E215" s="216" t="s">
        <v>155</v>
      </c>
      <c r="F215" s="216" t="s">
        <v>291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P216</f>
        <v>0</v>
      </c>
      <c r="Q215" s="210"/>
      <c r="R215" s="211">
        <f>R216</f>
        <v>0</v>
      </c>
      <c r="S215" s="210"/>
      <c r="T215" s="212">
        <f>T216</f>
        <v>11.252000000000001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85</v>
      </c>
      <c r="AT215" s="214" t="s">
        <v>76</v>
      </c>
      <c r="AU215" s="214" t="s">
        <v>85</v>
      </c>
      <c r="AY215" s="213" t="s">
        <v>121</v>
      </c>
      <c r="BK215" s="215">
        <f>BK216</f>
        <v>0</v>
      </c>
    </row>
    <row r="216" s="2" customFormat="1" ht="16.5" customHeight="1">
      <c r="A216" s="37"/>
      <c r="B216" s="38"/>
      <c r="C216" s="218" t="s">
        <v>292</v>
      </c>
      <c r="D216" s="218" t="s">
        <v>123</v>
      </c>
      <c r="E216" s="219" t="s">
        <v>293</v>
      </c>
      <c r="F216" s="220" t="s">
        <v>294</v>
      </c>
      <c r="G216" s="221" t="s">
        <v>153</v>
      </c>
      <c r="H216" s="222">
        <v>116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42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0.097000000000000003</v>
      </c>
      <c r="T216" s="229">
        <f>S216*H216</f>
        <v>11.252000000000001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127</v>
      </c>
      <c r="AT216" s="230" t="s">
        <v>123</v>
      </c>
      <c r="AU216" s="230" t="s">
        <v>87</v>
      </c>
      <c r="AY216" s="16" t="s">
        <v>121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85</v>
      </c>
      <c r="BK216" s="231">
        <f>ROUND(I216*H216,2)</f>
        <v>0</v>
      </c>
      <c r="BL216" s="16" t="s">
        <v>127</v>
      </c>
      <c r="BM216" s="230" t="s">
        <v>295</v>
      </c>
    </row>
    <row r="217" s="12" customFormat="1" ht="22.8" customHeight="1">
      <c r="A217" s="12"/>
      <c r="B217" s="202"/>
      <c r="C217" s="203"/>
      <c r="D217" s="204" t="s">
        <v>76</v>
      </c>
      <c r="E217" s="216" t="s">
        <v>296</v>
      </c>
      <c r="F217" s="216" t="s">
        <v>297</v>
      </c>
      <c r="G217" s="203"/>
      <c r="H217" s="203"/>
      <c r="I217" s="206"/>
      <c r="J217" s="217">
        <f>BK217</f>
        <v>0</v>
      </c>
      <c r="K217" s="203"/>
      <c r="L217" s="208"/>
      <c r="M217" s="209"/>
      <c r="N217" s="210"/>
      <c r="O217" s="210"/>
      <c r="P217" s="211">
        <f>SUM(P218:P229)</f>
        <v>0</v>
      </c>
      <c r="Q217" s="210"/>
      <c r="R217" s="211">
        <f>SUM(R218:R229)</f>
        <v>0</v>
      </c>
      <c r="S217" s="210"/>
      <c r="T217" s="212">
        <f>SUM(T218:T229)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3" t="s">
        <v>85</v>
      </c>
      <c r="AT217" s="214" t="s">
        <v>76</v>
      </c>
      <c r="AU217" s="214" t="s">
        <v>85</v>
      </c>
      <c r="AY217" s="213" t="s">
        <v>121</v>
      </c>
      <c r="BK217" s="215">
        <f>SUM(BK218:BK229)</f>
        <v>0</v>
      </c>
    </row>
    <row r="218" s="2" customFormat="1" ht="16.5" customHeight="1">
      <c r="A218" s="37"/>
      <c r="B218" s="38"/>
      <c r="C218" s="218" t="s">
        <v>225</v>
      </c>
      <c r="D218" s="218" t="s">
        <v>123</v>
      </c>
      <c r="E218" s="219" t="s">
        <v>298</v>
      </c>
      <c r="F218" s="220" t="s">
        <v>299</v>
      </c>
      <c r="G218" s="221" t="s">
        <v>300</v>
      </c>
      <c r="H218" s="222">
        <v>72.418999999999997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42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127</v>
      </c>
      <c r="AT218" s="230" t="s">
        <v>123</v>
      </c>
      <c r="AU218" s="230" t="s">
        <v>87</v>
      </c>
      <c r="AY218" s="16" t="s">
        <v>121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85</v>
      </c>
      <c r="BK218" s="231">
        <f>ROUND(I218*H218,2)</f>
        <v>0</v>
      </c>
      <c r="BL218" s="16" t="s">
        <v>127</v>
      </c>
      <c r="BM218" s="230" t="s">
        <v>301</v>
      </c>
    </row>
    <row r="219" s="13" customFormat="1">
      <c r="A219" s="13"/>
      <c r="B219" s="232"/>
      <c r="C219" s="233"/>
      <c r="D219" s="234" t="s">
        <v>162</v>
      </c>
      <c r="E219" s="235" t="s">
        <v>1</v>
      </c>
      <c r="F219" s="236" t="s">
        <v>302</v>
      </c>
      <c r="G219" s="233"/>
      <c r="H219" s="237">
        <v>72.418999999999997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162</v>
      </c>
      <c r="AU219" s="243" t="s">
        <v>87</v>
      </c>
      <c r="AV219" s="13" t="s">
        <v>87</v>
      </c>
      <c r="AW219" s="13" t="s">
        <v>34</v>
      </c>
      <c r="AX219" s="13" t="s">
        <v>77</v>
      </c>
      <c r="AY219" s="243" t="s">
        <v>121</v>
      </c>
    </row>
    <row r="220" s="14" customFormat="1">
      <c r="A220" s="14"/>
      <c r="B220" s="244"/>
      <c r="C220" s="245"/>
      <c r="D220" s="234" t="s">
        <v>162</v>
      </c>
      <c r="E220" s="246" t="s">
        <v>1</v>
      </c>
      <c r="F220" s="247" t="s">
        <v>164</v>
      </c>
      <c r="G220" s="245"/>
      <c r="H220" s="248">
        <v>72.418999999999997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162</v>
      </c>
      <c r="AU220" s="254" t="s">
        <v>87</v>
      </c>
      <c r="AV220" s="14" t="s">
        <v>127</v>
      </c>
      <c r="AW220" s="14" t="s">
        <v>34</v>
      </c>
      <c r="AX220" s="14" t="s">
        <v>85</v>
      </c>
      <c r="AY220" s="254" t="s">
        <v>121</v>
      </c>
    </row>
    <row r="221" s="2" customFormat="1" ht="16.5" customHeight="1">
      <c r="A221" s="37"/>
      <c r="B221" s="38"/>
      <c r="C221" s="218" t="s">
        <v>303</v>
      </c>
      <c r="D221" s="218" t="s">
        <v>123</v>
      </c>
      <c r="E221" s="219" t="s">
        <v>304</v>
      </c>
      <c r="F221" s="220" t="s">
        <v>305</v>
      </c>
      <c r="G221" s="221" t="s">
        <v>300</v>
      </c>
      <c r="H221" s="222">
        <v>72.418999999999997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42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127</v>
      </c>
      <c r="AT221" s="230" t="s">
        <v>123</v>
      </c>
      <c r="AU221" s="230" t="s">
        <v>87</v>
      </c>
      <c r="AY221" s="16" t="s">
        <v>121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85</v>
      </c>
      <c r="BK221" s="231">
        <f>ROUND(I221*H221,2)</f>
        <v>0</v>
      </c>
      <c r="BL221" s="16" t="s">
        <v>127</v>
      </c>
      <c r="BM221" s="230" t="s">
        <v>306</v>
      </c>
    </row>
    <row r="222" s="13" customFormat="1">
      <c r="A222" s="13"/>
      <c r="B222" s="232"/>
      <c r="C222" s="233"/>
      <c r="D222" s="234" t="s">
        <v>162</v>
      </c>
      <c r="E222" s="235" t="s">
        <v>1</v>
      </c>
      <c r="F222" s="236" t="s">
        <v>302</v>
      </c>
      <c r="G222" s="233"/>
      <c r="H222" s="237">
        <v>72.418999999999997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162</v>
      </c>
      <c r="AU222" s="243" t="s">
        <v>87</v>
      </c>
      <c r="AV222" s="13" t="s">
        <v>87</v>
      </c>
      <c r="AW222" s="13" t="s">
        <v>34</v>
      </c>
      <c r="AX222" s="13" t="s">
        <v>77</v>
      </c>
      <c r="AY222" s="243" t="s">
        <v>121</v>
      </c>
    </row>
    <row r="223" s="14" customFormat="1">
      <c r="A223" s="14"/>
      <c r="B223" s="244"/>
      <c r="C223" s="245"/>
      <c r="D223" s="234" t="s">
        <v>162</v>
      </c>
      <c r="E223" s="246" t="s">
        <v>1</v>
      </c>
      <c r="F223" s="247" t="s">
        <v>164</v>
      </c>
      <c r="G223" s="245"/>
      <c r="H223" s="248">
        <v>72.418999999999997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162</v>
      </c>
      <c r="AU223" s="254" t="s">
        <v>87</v>
      </c>
      <c r="AV223" s="14" t="s">
        <v>127</v>
      </c>
      <c r="AW223" s="14" t="s">
        <v>34</v>
      </c>
      <c r="AX223" s="14" t="s">
        <v>85</v>
      </c>
      <c r="AY223" s="254" t="s">
        <v>121</v>
      </c>
    </row>
    <row r="224" s="2" customFormat="1" ht="16.5" customHeight="1">
      <c r="A224" s="37"/>
      <c r="B224" s="38"/>
      <c r="C224" s="218" t="s">
        <v>228</v>
      </c>
      <c r="D224" s="218" t="s">
        <v>123</v>
      </c>
      <c r="E224" s="219" t="s">
        <v>307</v>
      </c>
      <c r="F224" s="220" t="s">
        <v>308</v>
      </c>
      <c r="G224" s="221" t="s">
        <v>300</v>
      </c>
      <c r="H224" s="222">
        <v>869.02200000000005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42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127</v>
      </c>
      <c r="AT224" s="230" t="s">
        <v>123</v>
      </c>
      <c r="AU224" s="230" t="s">
        <v>87</v>
      </c>
      <c r="AY224" s="16" t="s">
        <v>121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85</v>
      </c>
      <c r="BK224" s="231">
        <f>ROUND(I224*H224,2)</f>
        <v>0</v>
      </c>
      <c r="BL224" s="16" t="s">
        <v>127</v>
      </c>
      <c r="BM224" s="230" t="s">
        <v>309</v>
      </c>
    </row>
    <row r="225" s="13" customFormat="1">
      <c r="A225" s="13"/>
      <c r="B225" s="232"/>
      <c r="C225" s="233"/>
      <c r="D225" s="234" t="s">
        <v>162</v>
      </c>
      <c r="E225" s="235" t="s">
        <v>1</v>
      </c>
      <c r="F225" s="236" t="s">
        <v>310</v>
      </c>
      <c r="G225" s="233"/>
      <c r="H225" s="237">
        <v>869.02200000000005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162</v>
      </c>
      <c r="AU225" s="243" t="s">
        <v>87</v>
      </c>
      <c r="AV225" s="13" t="s">
        <v>87</v>
      </c>
      <c r="AW225" s="13" t="s">
        <v>34</v>
      </c>
      <c r="AX225" s="13" t="s">
        <v>77</v>
      </c>
      <c r="AY225" s="243" t="s">
        <v>121</v>
      </c>
    </row>
    <row r="226" s="14" customFormat="1">
      <c r="A226" s="14"/>
      <c r="B226" s="244"/>
      <c r="C226" s="245"/>
      <c r="D226" s="234" t="s">
        <v>162</v>
      </c>
      <c r="E226" s="246" t="s">
        <v>1</v>
      </c>
      <c r="F226" s="247" t="s">
        <v>164</v>
      </c>
      <c r="G226" s="245"/>
      <c r="H226" s="248">
        <v>869.02200000000005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162</v>
      </c>
      <c r="AU226" s="254" t="s">
        <v>87</v>
      </c>
      <c r="AV226" s="14" t="s">
        <v>127</v>
      </c>
      <c r="AW226" s="14" t="s">
        <v>34</v>
      </c>
      <c r="AX226" s="14" t="s">
        <v>85</v>
      </c>
      <c r="AY226" s="254" t="s">
        <v>121</v>
      </c>
    </row>
    <row r="227" s="2" customFormat="1" ht="16.5" customHeight="1">
      <c r="A227" s="37"/>
      <c r="B227" s="38"/>
      <c r="C227" s="218" t="s">
        <v>311</v>
      </c>
      <c r="D227" s="218" t="s">
        <v>123</v>
      </c>
      <c r="E227" s="219" t="s">
        <v>312</v>
      </c>
      <c r="F227" s="220" t="s">
        <v>313</v>
      </c>
      <c r="G227" s="221" t="s">
        <v>300</v>
      </c>
      <c r="H227" s="222">
        <v>72.418999999999997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42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127</v>
      </c>
      <c r="AT227" s="230" t="s">
        <v>123</v>
      </c>
      <c r="AU227" s="230" t="s">
        <v>87</v>
      </c>
      <c r="AY227" s="16" t="s">
        <v>121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85</v>
      </c>
      <c r="BK227" s="231">
        <f>ROUND(I227*H227,2)</f>
        <v>0</v>
      </c>
      <c r="BL227" s="16" t="s">
        <v>127</v>
      </c>
      <c r="BM227" s="230" t="s">
        <v>314</v>
      </c>
    </row>
    <row r="228" s="13" customFormat="1">
      <c r="A228" s="13"/>
      <c r="B228" s="232"/>
      <c r="C228" s="233"/>
      <c r="D228" s="234" t="s">
        <v>162</v>
      </c>
      <c r="E228" s="235" t="s">
        <v>1</v>
      </c>
      <c r="F228" s="236" t="s">
        <v>302</v>
      </c>
      <c r="G228" s="233"/>
      <c r="H228" s="237">
        <v>72.418999999999997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162</v>
      </c>
      <c r="AU228" s="243" t="s">
        <v>87</v>
      </c>
      <c r="AV228" s="13" t="s">
        <v>87</v>
      </c>
      <c r="AW228" s="13" t="s">
        <v>34</v>
      </c>
      <c r="AX228" s="13" t="s">
        <v>77</v>
      </c>
      <c r="AY228" s="243" t="s">
        <v>121</v>
      </c>
    </row>
    <row r="229" s="14" customFormat="1">
      <c r="A229" s="14"/>
      <c r="B229" s="244"/>
      <c r="C229" s="245"/>
      <c r="D229" s="234" t="s">
        <v>162</v>
      </c>
      <c r="E229" s="246" t="s">
        <v>1</v>
      </c>
      <c r="F229" s="247" t="s">
        <v>164</v>
      </c>
      <c r="G229" s="245"/>
      <c r="H229" s="248">
        <v>72.418999999999997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162</v>
      </c>
      <c r="AU229" s="254" t="s">
        <v>87</v>
      </c>
      <c r="AV229" s="14" t="s">
        <v>127</v>
      </c>
      <c r="AW229" s="14" t="s">
        <v>34</v>
      </c>
      <c r="AX229" s="14" t="s">
        <v>85</v>
      </c>
      <c r="AY229" s="254" t="s">
        <v>121</v>
      </c>
    </row>
    <row r="230" s="12" customFormat="1" ht="22.8" customHeight="1">
      <c r="A230" s="12"/>
      <c r="B230" s="202"/>
      <c r="C230" s="203"/>
      <c r="D230" s="204" t="s">
        <v>76</v>
      </c>
      <c r="E230" s="216" t="s">
        <v>315</v>
      </c>
      <c r="F230" s="216" t="s">
        <v>316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P231</f>
        <v>0</v>
      </c>
      <c r="Q230" s="210"/>
      <c r="R230" s="211">
        <f>R231</f>
        <v>0</v>
      </c>
      <c r="S230" s="210"/>
      <c r="T230" s="212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85</v>
      </c>
      <c r="AT230" s="214" t="s">
        <v>76</v>
      </c>
      <c r="AU230" s="214" t="s">
        <v>85</v>
      </c>
      <c r="AY230" s="213" t="s">
        <v>121</v>
      </c>
      <c r="BK230" s="215">
        <f>BK231</f>
        <v>0</v>
      </c>
    </row>
    <row r="231" s="2" customFormat="1" ht="16.5" customHeight="1">
      <c r="A231" s="37"/>
      <c r="B231" s="38"/>
      <c r="C231" s="218" t="s">
        <v>231</v>
      </c>
      <c r="D231" s="218" t="s">
        <v>123</v>
      </c>
      <c r="E231" s="219" t="s">
        <v>317</v>
      </c>
      <c r="F231" s="220" t="s">
        <v>318</v>
      </c>
      <c r="G231" s="221" t="s">
        <v>300</v>
      </c>
      <c r="H231" s="222">
        <v>821.13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42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127</v>
      </c>
      <c r="AT231" s="230" t="s">
        <v>123</v>
      </c>
      <c r="AU231" s="230" t="s">
        <v>87</v>
      </c>
      <c r="AY231" s="16" t="s">
        <v>121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85</v>
      </c>
      <c r="BK231" s="231">
        <f>ROUND(I231*H231,2)</f>
        <v>0</v>
      </c>
      <c r="BL231" s="16" t="s">
        <v>127</v>
      </c>
      <c r="BM231" s="230" t="s">
        <v>319</v>
      </c>
    </row>
    <row r="232" s="12" customFormat="1" ht="25.92" customHeight="1">
      <c r="A232" s="12"/>
      <c r="B232" s="202"/>
      <c r="C232" s="203"/>
      <c r="D232" s="204" t="s">
        <v>76</v>
      </c>
      <c r="E232" s="205" t="s">
        <v>320</v>
      </c>
      <c r="F232" s="205" t="s">
        <v>321</v>
      </c>
      <c r="G232" s="203"/>
      <c r="H232" s="203"/>
      <c r="I232" s="206"/>
      <c r="J232" s="207">
        <f>BK232</f>
        <v>0</v>
      </c>
      <c r="K232" s="203"/>
      <c r="L232" s="208"/>
      <c r="M232" s="209"/>
      <c r="N232" s="210"/>
      <c r="O232" s="210"/>
      <c r="P232" s="211">
        <f>SUM(P233:P255)</f>
        <v>0</v>
      </c>
      <c r="Q232" s="210"/>
      <c r="R232" s="211">
        <f>SUM(R233:R255)</f>
        <v>0</v>
      </c>
      <c r="S232" s="210"/>
      <c r="T232" s="212">
        <f>SUM(T233:T255)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139</v>
      </c>
      <c r="AT232" s="214" t="s">
        <v>76</v>
      </c>
      <c r="AU232" s="214" t="s">
        <v>77</v>
      </c>
      <c r="AY232" s="213" t="s">
        <v>121</v>
      </c>
      <c r="BK232" s="215">
        <f>SUM(BK233:BK255)</f>
        <v>0</v>
      </c>
    </row>
    <row r="233" s="2" customFormat="1" ht="16.5" customHeight="1">
      <c r="A233" s="37"/>
      <c r="B233" s="38"/>
      <c r="C233" s="218" t="s">
        <v>322</v>
      </c>
      <c r="D233" s="218" t="s">
        <v>123</v>
      </c>
      <c r="E233" s="219" t="s">
        <v>323</v>
      </c>
      <c r="F233" s="220" t="s">
        <v>324</v>
      </c>
      <c r="G233" s="221" t="s">
        <v>325</v>
      </c>
      <c r="H233" s="222">
        <v>1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42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127</v>
      </c>
      <c r="AT233" s="230" t="s">
        <v>123</v>
      </c>
      <c r="AU233" s="230" t="s">
        <v>85</v>
      </c>
      <c r="AY233" s="16" t="s">
        <v>121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85</v>
      </c>
      <c r="BK233" s="231">
        <f>ROUND(I233*H233,2)</f>
        <v>0</v>
      </c>
      <c r="BL233" s="16" t="s">
        <v>127</v>
      </c>
      <c r="BM233" s="230" t="s">
        <v>326</v>
      </c>
    </row>
    <row r="234" s="2" customFormat="1" ht="16.5" customHeight="1">
      <c r="A234" s="37"/>
      <c r="B234" s="38"/>
      <c r="C234" s="218" t="s">
        <v>234</v>
      </c>
      <c r="D234" s="218" t="s">
        <v>123</v>
      </c>
      <c r="E234" s="219" t="s">
        <v>327</v>
      </c>
      <c r="F234" s="220" t="s">
        <v>328</v>
      </c>
      <c r="G234" s="221" t="s">
        <v>325</v>
      </c>
      <c r="H234" s="222">
        <v>1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42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127</v>
      </c>
      <c r="AT234" s="230" t="s">
        <v>123</v>
      </c>
      <c r="AU234" s="230" t="s">
        <v>85</v>
      </c>
      <c r="AY234" s="16" t="s">
        <v>121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85</v>
      </c>
      <c r="BK234" s="231">
        <f>ROUND(I234*H234,2)</f>
        <v>0</v>
      </c>
      <c r="BL234" s="16" t="s">
        <v>127</v>
      </c>
      <c r="BM234" s="230" t="s">
        <v>329</v>
      </c>
    </row>
    <row r="235" s="2" customFormat="1" ht="16.5" customHeight="1">
      <c r="A235" s="37"/>
      <c r="B235" s="38"/>
      <c r="C235" s="218" t="s">
        <v>330</v>
      </c>
      <c r="D235" s="218" t="s">
        <v>123</v>
      </c>
      <c r="E235" s="219" t="s">
        <v>331</v>
      </c>
      <c r="F235" s="220" t="s">
        <v>332</v>
      </c>
      <c r="G235" s="221" t="s">
        <v>325</v>
      </c>
      <c r="H235" s="222">
        <v>1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42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127</v>
      </c>
      <c r="AT235" s="230" t="s">
        <v>123</v>
      </c>
      <c r="AU235" s="230" t="s">
        <v>85</v>
      </c>
      <c r="AY235" s="16" t="s">
        <v>121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85</v>
      </c>
      <c r="BK235" s="231">
        <f>ROUND(I235*H235,2)</f>
        <v>0</v>
      </c>
      <c r="BL235" s="16" t="s">
        <v>127</v>
      </c>
      <c r="BM235" s="230" t="s">
        <v>333</v>
      </c>
    </row>
    <row r="236" s="2" customFormat="1" ht="16.5" customHeight="1">
      <c r="A236" s="37"/>
      <c r="B236" s="38"/>
      <c r="C236" s="218" t="s">
        <v>238</v>
      </c>
      <c r="D236" s="218" t="s">
        <v>123</v>
      </c>
      <c r="E236" s="219" t="s">
        <v>334</v>
      </c>
      <c r="F236" s="220" t="s">
        <v>335</v>
      </c>
      <c r="G236" s="221" t="s">
        <v>325</v>
      </c>
      <c r="H236" s="222">
        <v>1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42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127</v>
      </c>
      <c r="AT236" s="230" t="s">
        <v>123</v>
      </c>
      <c r="AU236" s="230" t="s">
        <v>85</v>
      </c>
      <c r="AY236" s="16" t="s">
        <v>121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85</v>
      </c>
      <c r="BK236" s="231">
        <f>ROUND(I236*H236,2)</f>
        <v>0</v>
      </c>
      <c r="BL236" s="16" t="s">
        <v>127</v>
      </c>
      <c r="BM236" s="230" t="s">
        <v>336</v>
      </c>
    </row>
    <row r="237" s="2" customFormat="1" ht="16.5" customHeight="1">
      <c r="A237" s="37"/>
      <c r="B237" s="38"/>
      <c r="C237" s="218" t="s">
        <v>337</v>
      </c>
      <c r="D237" s="218" t="s">
        <v>123</v>
      </c>
      <c r="E237" s="219" t="s">
        <v>338</v>
      </c>
      <c r="F237" s="220" t="s">
        <v>339</v>
      </c>
      <c r="G237" s="221" t="s">
        <v>325</v>
      </c>
      <c r="H237" s="222">
        <v>1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42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127</v>
      </c>
      <c r="AT237" s="230" t="s">
        <v>123</v>
      </c>
      <c r="AU237" s="230" t="s">
        <v>85</v>
      </c>
      <c r="AY237" s="16" t="s">
        <v>121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85</v>
      </c>
      <c r="BK237" s="231">
        <f>ROUND(I237*H237,2)</f>
        <v>0</v>
      </c>
      <c r="BL237" s="16" t="s">
        <v>127</v>
      </c>
      <c r="BM237" s="230" t="s">
        <v>340</v>
      </c>
    </row>
    <row r="238" s="2" customFormat="1" ht="16.5" customHeight="1">
      <c r="A238" s="37"/>
      <c r="B238" s="38"/>
      <c r="C238" s="218" t="s">
        <v>241</v>
      </c>
      <c r="D238" s="218" t="s">
        <v>123</v>
      </c>
      <c r="E238" s="219" t="s">
        <v>341</v>
      </c>
      <c r="F238" s="220" t="s">
        <v>342</v>
      </c>
      <c r="G238" s="221" t="s">
        <v>325</v>
      </c>
      <c r="H238" s="222">
        <v>1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42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127</v>
      </c>
      <c r="AT238" s="230" t="s">
        <v>123</v>
      </c>
      <c r="AU238" s="230" t="s">
        <v>85</v>
      </c>
      <c r="AY238" s="16" t="s">
        <v>121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85</v>
      </c>
      <c r="BK238" s="231">
        <f>ROUND(I238*H238,2)</f>
        <v>0</v>
      </c>
      <c r="BL238" s="16" t="s">
        <v>127</v>
      </c>
      <c r="BM238" s="230" t="s">
        <v>343</v>
      </c>
    </row>
    <row r="239" s="2" customFormat="1" ht="16.5" customHeight="1">
      <c r="A239" s="37"/>
      <c r="B239" s="38"/>
      <c r="C239" s="218" t="s">
        <v>344</v>
      </c>
      <c r="D239" s="218" t="s">
        <v>123</v>
      </c>
      <c r="E239" s="219" t="s">
        <v>345</v>
      </c>
      <c r="F239" s="220" t="s">
        <v>346</v>
      </c>
      <c r="G239" s="221" t="s">
        <v>325</v>
      </c>
      <c r="H239" s="222">
        <v>1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42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127</v>
      </c>
      <c r="AT239" s="230" t="s">
        <v>123</v>
      </c>
      <c r="AU239" s="230" t="s">
        <v>85</v>
      </c>
      <c r="AY239" s="16" t="s">
        <v>121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85</v>
      </c>
      <c r="BK239" s="231">
        <f>ROUND(I239*H239,2)</f>
        <v>0</v>
      </c>
      <c r="BL239" s="16" t="s">
        <v>127</v>
      </c>
      <c r="BM239" s="230" t="s">
        <v>347</v>
      </c>
    </row>
    <row r="240" s="2" customFormat="1" ht="16.5" customHeight="1">
      <c r="A240" s="37"/>
      <c r="B240" s="38"/>
      <c r="C240" s="218" t="s">
        <v>246</v>
      </c>
      <c r="D240" s="218" t="s">
        <v>123</v>
      </c>
      <c r="E240" s="219" t="s">
        <v>348</v>
      </c>
      <c r="F240" s="220" t="s">
        <v>349</v>
      </c>
      <c r="G240" s="221" t="s">
        <v>325</v>
      </c>
      <c r="H240" s="222">
        <v>1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42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127</v>
      </c>
      <c r="AT240" s="230" t="s">
        <v>123</v>
      </c>
      <c r="AU240" s="230" t="s">
        <v>85</v>
      </c>
      <c r="AY240" s="16" t="s">
        <v>121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85</v>
      </c>
      <c r="BK240" s="231">
        <f>ROUND(I240*H240,2)</f>
        <v>0</v>
      </c>
      <c r="BL240" s="16" t="s">
        <v>127</v>
      </c>
      <c r="BM240" s="230" t="s">
        <v>350</v>
      </c>
    </row>
    <row r="241" s="2" customFormat="1" ht="16.5" customHeight="1">
      <c r="A241" s="37"/>
      <c r="B241" s="38"/>
      <c r="C241" s="218" t="s">
        <v>351</v>
      </c>
      <c r="D241" s="218" t="s">
        <v>123</v>
      </c>
      <c r="E241" s="219" t="s">
        <v>352</v>
      </c>
      <c r="F241" s="220" t="s">
        <v>353</v>
      </c>
      <c r="G241" s="221" t="s">
        <v>325</v>
      </c>
      <c r="H241" s="222">
        <v>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42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127</v>
      </c>
      <c r="AT241" s="230" t="s">
        <v>123</v>
      </c>
      <c r="AU241" s="230" t="s">
        <v>85</v>
      </c>
      <c r="AY241" s="16" t="s">
        <v>121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85</v>
      </c>
      <c r="BK241" s="231">
        <f>ROUND(I241*H241,2)</f>
        <v>0</v>
      </c>
      <c r="BL241" s="16" t="s">
        <v>127</v>
      </c>
      <c r="BM241" s="230" t="s">
        <v>354</v>
      </c>
    </row>
    <row r="242" s="2" customFormat="1" ht="16.5" customHeight="1">
      <c r="A242" s="37"/>
      <c r="B242" s="38"/>
      <c r="C242" s="218" t="s">
        <v>250</v>
      </c>
      <c r="D242" s="218" t="s">
        <v>123</v>
      </c>
      <c r="E242" s="219" t="s">
        <v>355</v>
      </c>
      <c r="F242" s="220" t="s">
        <v>356</v>
      </c>
      <c r="G242" s="221" t="s">
        <v>325</v>
      </c>
      <c r="H242" s="222">
        <v>1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42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127</v>
      </c>
      <c r="AT242" s="230" t="s">
        <v>123</v>
      </c>
      <c r="AU242" s="230" t="s">
        <v>85</v>
      </c>
      <c r="AY242" s="16" t="s">
        <v>121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85</v>
      </c>
      <c r="BK242" s="231">
        <f>ROUND(I242*H242,2)</f>
        <v>0</v>
      </c>
      <c r="BL242" s="16" t="s">
        <v>127</v>
      </c>
      <c r="BM242" s="230" t="s">
        <v>357</v>
      </c>
    </row>
    <row r="243" s="2" customFormat="1" ht="16.5" customHeight="1">
      <c r="A243" s="37"/>
      <c r="B243" s="38"/>
      <c r="C243" s="218" t="s">
        <v>358</v>
      </c>
      <c r="D243" s="218" t="s">
        <v>123</v>
      </c>
      <c r="E243" s="219" t="s">
        <v>359</v>
      </c>
      <c r="F243" s="220" t="s">
        <v>360</v>
      </c>
      <c r="G243" s="221" t="s">
        <v>325</v>
      </c>
      <c r="H243" s="222">
        <v>1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42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127</v>
      </c>
      <c r="AT243" s="230" t="s">
        <v>123</v>
      </c>
      <c r="AU243" s="230" t="s">
        <v>85</v>
      </c>
      <c r="AY243" s="16" t="s">
        <v>121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85</v>
      </c>
      <c r="BK243" s="231">
        <f>ROUND(I243*H243,2)</f>
        <v>0</v>
      </c>
      <c r="BL243" s="16" t="s">
        <v>127</v>
      </c>
      <c r="BM243" s="230" t="s">
        <v>361</v>
      </c>
    </row>
    <row r="244" s="2" customFormat="1" ht="16.5" customHeight="1">
      <c r="A244" s="37"/>
      <c r="B244" s="38"/>
      <c r="C244" s="218" t="s">
        <v>254</v>
      </c>
      <c r="D244" s="218" t="s">
        <v>123</v>
      </c>
      <c r="E244" s="219" t="s">
        <v>362</v>
      </c>
      <c r="F244" s="220" t="s">
        <v>363</v>
      </c>
      <c r="G244" s="221" t="s">
        <v>364</v>
      </c>
      <c r="H244" s="222">
        <v>1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42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365</v>
      </c>
      <c r="AT244" s="230" t="s">
        <v>123</v>
      </c>
      <c r="AU244" s="230" t="s">
        <v>85</v>
      </c>
      <c r="AY244" s="16" t="s">
        <v>121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85</v>
      </c>
      <c r="BK244" s="231">
        <f>ROUND(I244*H244,2)</f>
        <v>0</v>
      </c>
      <c r="BL244" s="16" t="s">
        <v>365</v>
      </c>
      <c r="BM244" s="230" t="s">
        <v>366</v>
      </c>
    </row>
    <row r="245" s="2" customFormat="1">
      <c r="A245" s="37"/>
      <c r="B245" s="38"/>
      <c r="C245" s="39"/>
      <c r="D245" s="234" t="s">
        <v>367</v>
      </c>
      <c r="E245" s="39"/>
      <c r="F245" s="255" t="s">
        <v>368</v>
      </c>
      <c r="G245" s="39"/>
      <c r="H245" s="39"/>
      <c r="I245" s="256"/>
      <c r="J245" s="39"/>
      <c r="K245" s="39"/>
      <c r="L245" s="43"/>
      <c r="M245" s="257"/>
      <c r="N245" s="258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367</v>
      </c>
      <c r="AU245" s="16" t="s">
        <v>85</v>
      </c>
    </row>
    <row r="246" s="2" customFormat="1" ht="16.5" customHeight="1">
      <c r="A246" s="37"/>
      <c r="B246" s="38"/>
      <c r="C246" s="218" t="s">
        <v>369</v>
      </c>
      <c r="D246" s="218" t="s">
        <v>123</v>
      </c>
      <c r="E246" s="219" t="s">
        <v>370</v>
      </c>
      <c r="F246" s="220" t="s">
        <v>371</v>
      </c>
      <c r="G246" s="221" t="s">
        <v>325</v>
      </c>
      <c r="H246" s="222">
        <v>1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42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127</v>
      </c>
      <c r="AT246" s="230" t="s">
        <v>123</v>
      </c>
      <c r="AU246" s="230" t="s">
        <v>85</v>
      </c>
      <c r="AY246" s="16" t="s">
        <v>121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85</v>
      </c>
      <c r="BK246" s="231">
        <f>ROUND(I246*H246,2)</f>
        <v>0</v>
      </c>
      <c r="BL246" s="16" t="s">
        <v>127</v>
      </c>
      <c r="BM246" s="230" t="s">
        <v>372</v>
      </c>
    </row>
    <row r="247" s="2" customFormat="1" ht="16.5" customHeight="1">
      <c r="A247" s="37"/>
      <c r="B247" s="38"/>
      <c r="C247" s="218" t="s">
        <v>257</v>
      </c>
      <c r="D247" s="218" t="s">
        <v>123</v>
      </c>
      <c r="E247" s="219" t="s">
        <v>373</v>
      </c>
      <c r="F247" s="220" t="s">
        <v>374</v>
      </c>
      <c r="G247" s="221" t="s">
        <v>325</v>
      </c>
      <c r="H247" s="222">
        <v>1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42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127</v>
      </c>
      <c r="AT247" s="230" t="s">
        <v>123</v>
      </c>
      <c r="AU247" s="230" t="s">
        <v>85</v>
      </c>
      <c r="AY247" s="16" t="s">
        <v>121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85</v>
      </c>
      <c r="BK247" s="231">
        <f>ROUND(I247*H247,2)</f>
        <v>0</v>
      </c>
      <c r="BL247" s="16" t="s">
        <v>127</v>
      </c>
      <c r="BM247" s="230" t="s">
        <v>375</v>
      </c>
    </row>
    <row r="248" s="2" customFormat="1" ht="16.5" customHeight="1">
      <c r="A248" s="37"/>
      <c r="B248" s="38"/>
      <c r="C248" s="218" t="s">
        <v>376</v>
      </c>
      <c r="D248" s="218" t="s">
        <v>123</v>
      </c>
      <c r="E248" s="219" t="s">
        <v>377</v>
      </c>
      <c r="F248" s="220" t="s">
        <v>378</v>
      </c>
      <c r="G248" s="221" t="s">
        <v>325</v>
      </c>
      <c r="H248" s="222">
        <v>1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42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127</v>
      </c>
      <c r="AT248" s="230" t="s">
        <v>123</v>
      </c>
      <c r="AU248" s="230" t="s">
        <v>85</v>
      </c>
      <c r="AY248" s="16" t="s">
        <v>121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85</v>
      </c>
      <c r="BK248" s="231">
        <f>ROUND(I248*H248,2)</f>
        <v>0</v>
      </c>
      <c r="BL248" s="16" t="s">
        <v>127</v>
      </c>
      <c r="BM248" s="230" t="s">
        <v>379</v>
      </c>
    </row>
    <row r="249" s="2" customFormat="1" ht="16.5" customHeight="1">
      <c r="A249" s="37"/>
      <c r="B249" s="38"/>
      <c r="C249" s="218" t="s">
        <v>262</v>
      </c>
      <c r="D249" s="218" t="s">
        <v>123</v>
      </c>
      <c r="E249" s="219" t="s">
        <v>380</v>
      </c>
      <c r="F249" s="220" t="s">
        <v>381</v>
      </c>
      <c r="G249" s="221" t="s">
        <v>325</v>
      </c>
      <c r="H249" s="222">
        <v>1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42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127</v>
      </c>
      <c r="AT249" s="230" t="s">
        <v>123</v>
      </c>
      <c r="AU249" s="230" t="s">
        <v>85</v>
      </c>
      <c r="AY249" s="16" t="s">
        <v>121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85</v>
      </c>
      <c r="BK249" s="231">
        <f>ROUND(I249*H249,2)</f>
        <v>0</v>
      </c>
      <c r="BL249" s="16" t="s">
        <v>127</v>
      </c>
      <c r="BM249" s="230" t="s">
        <v>382</v>
      </c>
    </row>
    <row r="250" s="2" customFormat="1" ht="16.5" customHeight="1">
      <c r="A250" s="37"/>
      <c r="B250" s="38"/>
      <c r="C250" s="218" t="s">
        <v>383</v>
      </c>
      <c r="D250" s="218" t="s">
        <v>123</v>
      </c>
      <c r="E250" s="219" t="s">
        <v>384</v>
      </c>
      <c r="F250" s="220" t="s">
        <v>385</v>
      </c>
      <c r="G250" s="221" t="s">
        <v>325</v>
      </c>
      <c r="H250" s="222">
        <v>1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42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127</v>
      </c>
      <c r="AT250" s="230" t="s">
        <v>123</v>
      </c>
      <c r="AU250" s="230" t="s">
        <v>85</v>
      </c>
      <c r="AY250" s="16" t="s">
        <v>121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85</v>
      </c>
      <c r="BK250" s="231">
        <f>ROUND(I250*H250,2)</f>
        <v>0</v>
      </c>
      <c r="BL250" s="16" t="s">
        <v>127</v>
      </c>
      <c r="BM250" s="230" t="s">
        <v>386</v>
      </c>
    </row>
    <row r="251" s="2" customFormat="1" ht="16.5" customHeight="1">
      <c r="A251" s="37"/>
      <c r="B251" s="38"/>
      <c r="C251" s="218" t="s">
        <v>266</v>
      </c>
      <c r="D251" s="218" t="s">
        <v>123</v>
      </c>
      <c r="E251" s="219" t="s">
        <v>387</v>
      </c>
      <c r="F251" s="220" t="s">
        <v>388</v>
      </c>
      <c r="G251" s="221" t="s">
        <v>325</v>
      </c>
      <c r="H251" s="222">
        <v>1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42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127</v>
      </c>
      <c r="AT251" s="230" t="s">
        <v>123</v>
      </c>
      <c r="AU251" s="230" t="s">
        <v>85</v>
      </c>
      <c r="AY251" s="16" t="s">
        <v>121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85</v>
      </c>
      <c r="BK251" s="231">
        <f>ROUND(I251*H251,2)</f>
        <v>0</v>
      </c>
      <c r="BL251" s="16" t="s">
        <v>127</v>
      </c>
      <c r="BM251" s="230" t="s">
        <v>389</v>
      </c>
    </row>
    <row r="252" s="2" customFormat="1" ht="16.5" customHeight="1">
      <c r="A252" s="37"/>
      <c r="B252" s="38"/>
      <c r="C252" s="218" t="s">
        <v>390</v>
      </c>
      <c r="D252" s="218" t="s">
        <v>123</v>
      </c>
      <c r="E252" s="219" t="s">
        <v>391</v>
      </c>
      <c r="F252" s="220" t="s">
        <v>392</v>
      </c>
      <c r="G252" s="221" t="s">
        <v>325</v>
      </c>
      <c r="H252" s="222">
        <v>1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42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127</v>
      </c>
      <c r="AT252" s="230" t="s">
        <v>123</v>
      </c>
      <c r="AU252" s="230" t="s">
        <v>85</v>
      </c>
      <c r="AY252" s="16" t="s">
        <v>121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85</v>
      </c>
      <c r="BK252" s="231">
        <f>ROUND(I252*H252,2)</f>
        <v>0</v>
      </c>
      <c r="BL252" s="16" t="s">
        <v>127</v>
      </c>
      <c r="BM252" s="230" t="s">
        <v>393</v>
      </c>
    </row>
    <row r="253" s="2" customFormat="1" ht="16.5" customHeight="1">
      <c r="A253" s="37"/>
      <c r="B253" s="38"/>
      <c r="C253" s="218" t="s">
        <v>271</v>
      </c>
      <c r="D253" s="218" t="s">
        <v>123</v>
      </c>
      <c r="E253" s="219" t="s">
        <v>394</v>
      </c>
      <c r="F253" s="220" t="s">
        <v>395</v>
      </c>
      <c r="G253" s="221" t="s">
        <v>325</v>
      </c>
      <c r="H253" s="222">
        <v>1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42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127</v>
      </c>
      <c r="AT253" s="230" t="s">
        <v>123</v>
      </c>
      <c r="AU253" s="230" t="s">
        <v>85</v>
      </c>
      <c r="AY253" s="16" t="s">
        <v>121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85</v>
      </c>
      <c r="BK253" s="231">
        <f>ROUND(I253*H253,2)</f>
        <v>0</v>
      </c>
      <c r="BL253" s="16" t="s">
        <v>127</v>
      </c>
      <c r="BM253" s="230" t="s">
        <v>396</v>
      </c>
    </row>
    <row r="254" s="2" customFormat="1" ht="16.5" customHeight="1">
      <c r="A254" s="37"/>
      <c r="B254" s="38"/>
      <c r="C254" s="218" t="s">
        <v>397</v>
      </c>
      <c r="D254" s="218" t="s">
        <v>123</v>
      </c>
      <c r="E254" s="219" t="s">
        <v>398</v>
      </c>
      <c r="F254" s="220" t="s">
        <v>399</v>
      </c>
      <c r="G254" s="221" t="s">
        <v>325</v>
      </c>
      <c r="H254" s="222">
        <v>1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42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127</v>
      </c>
      <c r="AT254" s="230" t="s">
        <v>123</v>
      </c>
      <c r="AU254" s="230" t="s">
        <v>85</v>
      </c>
      <c r="AY254" s="16" t="s">
        <v>121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85</v>
      </c>
      <c r="BK254" s="231">
        <f>ROUND(I254*H254,2)</f>
        <v>0</v>
      </c>
      <c r="BL254" s="16" t="s">
        <v>127</v>
      </c>
      <c r="BM254" s="230" t="s">
        <v>400</v>
      </c>
    </row>
    <row r="255" s="2" customFormat="1" ht="16.5" customHeight="1">
      <c r="A255" s="37"/>
      <c r="B255" s="38"/>
      <c r="C255" s="218" t="s">
        <v>275</v>
      </c>
      <c r="D255" s="218" t="s">
        <v>123</v>
      </c>
      <c r="E255" s="219" t="s">
        <v>401</v>
      </c>
      <c r="F255" s="220" t="s">
        <v>402</v>
      </c>
      <c r="G255" s="221" t="s">
        <v>364</v>
      </c>
      <c r="H255" s="222">
        <v>1</v>
      </c>
      <c r="I255" s="223"/>
      <c r="J255" s="224">
        <f>ROUND(I255*H255,2)</f>
        <v>0</v>
      </c>
      <c r="K255" s="225"/>
      <c r="L255" s="43"/>
      <c r="M255" s="259" t="s">
        <v>1</v>
      </c>
      <c r="N255" s="260" t="s">
        <v>42</v>
      </c>
      <c r="O255" s="261"/>
      <c r="P255" s="262">
        <f>O255*H255</f>
        <v>0</v>
      </c>
      <c r="Q255" s="262">
        <v>0</v>
      </c>
      <c r="R255" s="262">
        <f>Q255*H255</f>
        <v>0</v>
      </c>
      <c r="S255" s="262">
        <v>0</v>
      </c>
      <c r="T255" s="26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127</v>
      </c>
      <c r="AT255" s="230" t="s">
        <v>123</v>
      </c>
      <c r="AU255" s="230" t="s">
        <v>85</v>
      </c>
      <c r="AY255" s="16" t="s">
        <v>121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85</v>
      </c>
      <c r="BK255" s="231">
        <f>ROUND(I255*H255,2)</f>
        <v>0</v>
      </c>
      <c r="BL255" s="16" t="s">
        <v>127</v>
      </c>
      <c r="BM255" s="230" t="s">
        <v>403</v>
      </c>
    </row>
    <row r="256" s="2" customFormat="1" ht="6.96" customHeight="1">
      <c r="A256" s="37"/>
      <c r="B256" s="65"/>
      <c r="C256" s="66"/>
      <c r="D256" s="66"/>
      <c r="E256" s="66"/>
      <c r="F256" s="66"/>
      <c r="G256" s="66"/>
      <c r="H256" s="66"/>
      <c r="I256" s="66"/>
      <c r="J256" s="66"/>
      <c r="K256" s="66"/>
      <c r="L256" s="43"/>
      <c r="M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</row>
  </sheetData>
  <sheetProtection sheet="1" autoFilter="0" formatColumns="0" formatRows="0" objects="1" scenarios="1" spinCount="100000" saltValue="PPZF1MkIUH5elfFjU61asicay4902GlArdePKQ+m15di8YWazAfPG2HqrPGoyYe9xDlsA17pYmc5IEQLniGHIA==" hashValue="h8Abt8Zctk2T4Xx+/ACC+rdB28lGjugf9ZfZNuO+HjKeTDkgEVT/QEXDLik5RGRFnf6UGVrnMwF4SV4jGEwBNQ==" algorithmName="SHA-512" password="CC35"/>
  <autoFilter ref="C122:K25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91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DVT Nemilanka, Nemilany-1.etapa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33</v>
      </c>
      <c r="G12" s="37"/>
      <c r="H12" s="37"/>
      <c r="I12" s="139" t="s">
        <v>22</v>
      </c>
      <c r="J12" s="143" t="str">
        <f>'Rekapitulace stavby'!AN8</f>
        <v>28. 2. 2024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ROUND((SUM(BE122:BE285)),  2)</f>
        <v>0</v>
      </c>
      <c r="G33" s="37"/>
      <c r="H33" s="37"/>
      <c r="I33" s="154">
        <v>0.20999999999999999</v>
      </c>
      <c r="J33" s="153">
        <f>ROUND(((SUM(BE122:BE285))*I33),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ROUND((SUM(BF122:BF285)),  2)</f>
        <v>0</v>
      </c>
      <c r="G34" s="37"/>
      <c r="H34" s="37"/>
      <c r="I34" s="154">
        <v>0.12</v>
      </c>
      <c r="J34" s="153">
        <f>ROUND(((SUM(BF122:BF285))*I34),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ROUND((SUM(BG122:BG285)),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ROUND((SUM(BH122:BH285)),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ROUND((SUM(BI122:BI285)),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DVT Nemilanka, Nemilany-1.etapa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04 - km 1,438 - 1,915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28. 2. 2024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95</v>
      </c>
      <c r="D94" s="175"/>
      <c r="E94" s="175"/>
      <c r="F94" s="175"/>
      <c r="G94" s="175"/>
      <c r="H94" s="175"/>
      <c r="I94" s="175"/>
      <c r="J94" s="176" t="s">
        <v>96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97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78"/>
      <c r="C97" s="179"/>
      <c r="D97" s="180" t="s">
        <v>99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100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101</v>
      </c>
      <c r="E99" s="187"/>
      <c r="F99" s="187"/>
      <c r="G99" s="187"/>
      <c r="H99" s="187"/>
      <c r="I99" s="187"/>
      <c r="J99" s="188">
        <f>J245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J252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J261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105</v>
      </c>
      <c r="E102" s="181"/>
      <c r="F102" s="181"/>
      <c r="G102" s="181"/>
      <c r="H102" s="181"/>
      <c r="I102" s="181"/>
      <c r="J102" s="182">
        <f>J263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DVT Nemilanka, Nemilany-1.etapa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92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 04 - km 1,438 - 1,915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28. 2. 2024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Povodí Moravy, s.p.</v>
      </c>
      <c r="G118" s="39"/>
      <c r="H118" s="39"/>
      <c r="I118" s="31" t="s">
        <v>32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IF(E18="","",E18)</f>
        <v>Vyplň údaj</v>
      </c>
      <c r="G119" s="39"/>
      <c r="H119" s="39"/>
      <c r="I119" s="31" t="s">
        <v>35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107</v>
      </c>
      <c r="D121" s="193" t="s">
        <v>62</v>
      </c>
      <c r="E121" s="193" t="s">
        <v>58</v>
      </c>
      <c r="F121" s="193" t="s">
        <v>59</v>
      </c>
      <c r="G121" s="193" t="s">
        <v>108</v>
      </c>
      <c r="H121" s="193" t="s">
        <v>109</v>
      </c>
      <c r="I121" s="193" t="s">
        <v>110</v>
      </c>
      <c r="J121" s="194" t="s">
        <v>96</v>
      </c>
      <c r="K121" s="195" t="s">
        <v>111</v>
      </c>
      <c r="L121" s="196"/>
      <c r="M121" s="99" t="s">
        <v>1</v>
      </c>
      <c r="N121" s="100" t="s">
        <v>41</v>
      </c>
      <c r="O121" s="100" t="s">
        <v>112</v>
      </c>
      <c r="P121" s="100" t="s">
        <v>113</v>
      </c>
      <c r="Q121" s="100" t="s">
        <v>114</v>
      </c>
      <c r="R121" s="100" t="s">
        <v>115</v>
      </c>
      <c r="S121" s="100" t="s">
        <v>116</v>
      </c>
      <c r="T121" s="101" t="s">
        <v>117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118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P123+P263</f>
        <v>0</v>
      </c>
      <c r="Q122" s="103"/>
      <c r="R122" s="199">
        <f>R123+R263</f>
        <v>0</v>
      </c>
      <c r="S122" s="103"/>
      <c r="T122" s="200">
        <f>T123+T263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98</v>
      </c>
      <c r="BK122" s="201">
        <f>BK123+BK263</f>
        <v>0</v>
      </c>
    </row>
    <row r="123" s="12" customFormat="1" ht="25.92" customHeight="1">
      <c r="A123" s="12"/>
      <c r="B123" s="202"/>
      <c r="C123" s="203"/>
      <c r="D123" s="204" t="s">
        <v>76</v>
      </c>
      <c r="E123" s="205" t="s">
        <v>119</v>
      </c>
      <c r="F123" s="205" t="s">
        <v>120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P124+P245+P252+P261</f>
        <v>0</v>
      </c>
      <c r="Q123" s="210"/>
      <c r="R123" s="211">
        <f>R124+R245+R252+R261</f>
        <v>0</v>
      </c>
      <c r="S123" s="210"/>
      <c r="T123" s="212">
        <f>T124+T245+T252+T261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85</v>
      </c>
      <c r="AT123" s="214" t="s">
        <v>76</v>
      </c>
      <c r="AU123" s="214" t="s">
        <v>77</v>
      </c>
      <c r="AY123" s="213" t="s">
        <v>121</v>
      </c>
      <c r="BK123" s="215">
        <f>BK124+BK245+BK252+BK261</f>
        <v>0</v>
      </c>
    </row>
    <row r="124" s="12" customFormat="1" ht="22.8" customHeight="1">
      <c r="A124" s="12"/>
      <c r="B124" s="202"/>
      <c r="C124" s="203"/>
      <c r="D124" s="204" t="s">
        <v>76</v>
      </c>
      <c r="E124" s="216" t="s">
        <v>85</v>
      </c>
      <c r="F124" s="216" t="s">
        <v>122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SUM(P125:P244)</f>
        <v>0</v>
      </c>
      <c r="Q124" s="210"/>
      <c r="R124" s="211">
        <f>SUM(R125:R244)</f>
        <v>0</v>
      </c>
      <c r="S124" s="210"/>
      <c r="T124" s="212">
        <f>SUM(T125:T244)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76</v>
      </c>
      <c r="AU124" s="214" t="s">
        <v>85</v>
      </c>
      <c r="AY124" s="213" t="s">
        <v>121</v>
      </c>
      <c r="BK124" s="215">
        <f>SUM(BK125:BK244)</f>
        <v>0</v>
      </c>
    </row>
    <row r="125" s="2" customFormat="1" ht="16.5" customHeight="1">
      <c r="A125" s="37"/>
      <c r="B125" s="38"/>
      <c r="C125" s="218" t="s">
        <v>85</v>
      </c>
      <c r="D125" s="218" t="s">
        <v>123</v>
      </c>
      <c r="E125" s="219" t="s">
        <v>405</v>
      </c>
      <c r="F125" s="220" t="s">
        <v>406</v>
      </c>
      <c r="G125" s="221" t="s">
        <v>137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42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127</v>
      </c>
      <c r="AT125" s="230" t="s">
        <v>123</v>
      </c>
      <c r="AU125" s="230" t="s">
        <v>87</v>
      </c>
      <c r="AY125" s="16" t="s">
        <v>121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85</v>
      </c>
      <c r="BK125" s="231">
        <f>ROUND(I125*H125,2)</f>
        <v>0</v>
      </c>
      <c r="BL125" s="16" t="s">
        <v>127</v>
      </c>
      <c r="BM125" s="230" t="s">
        <v>87</v>
      </c>
    </row>
    <row r="126" s="2" customFormat="1" ht="16.5" customHeight="1">
      <c r="A126" s="37"/>
      <c r="B126" s="38"/>
      <c r="C126" s="218" t="s">
        <v>87</v>
      </c>
      <c r="D126" s="218" t="s">
        <v>123</v>
      </c>
      <c r="E126" s="219" t="s">
        <v>407</v>
      </c>
      <c r="F126" s="220" t="s">
        <v>408</v>
      </c>
      <c r="G126" s="221" t="s">
        <v>137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42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127</v>
      </c>
      <c r="AT126" s="230" t="s">
        <v>123</v>
      </c>
      <c r="AU126" s="230" t="s">
        <v>87</v>
      </c>
      <c r="AY126" s="16" t="s">
        <v>121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85</v>
      </c>
      <c r="BK126" s="231">
        <f>ROUND(I126*H126,2)</f>
        <v>0</v>
      </c>
      <c r="BL126" s="16" t="s">
        <v>127</v>
      </c>
      <c r="BM126" s="230" t="s">
        <v>127</v>
      </c>
    </row>
    <row r="127" s="2" customFormat="1" ht="16.5" customHeight="1">
      <c r="A127" s="37"/>
      <c r="B127" s="38"/>
      <c r="C127" s="218" t="s">
        <v>131</v>
      </c>
      <c r="D127" s="218" t="s">
        <v>123</v>
      </c>
      <c r="E127" s="219" t="s">
        <v>409</v>
      </c>
      <c r="F127" s="220" t="s">
        <v>410</v>
      </c>
      <c r="G127" s="221" t="s">
        <v>137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42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127</v>
      </c>
      <c r="AT127" s="230" t="s">
        <v>123</v>
      </c>
      <c r="AU127" s="230" t="s">
        <v>87</v>
      </c>
      <c r="AY127" s="16" t="s">
        <v>121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85</v>
      </c>
      <c r="BK127" s="231">
        <f>ROUND(I127*H127,2)</f>
        <v>0</v>
      </c>
      <c r="BL127" s="16" t="s">
        <v>127</v>
      </c>
      <c r="BM127" s="230" t="s">
        <v>134</v>
      </c>
    </row>
    <row r="128" s="2" customFormat="1" ht="16.5" customHeight="1">
      <c r="A128" s="37"/>
      <c r="B128" s="38"/>
      <c r="C128" s="218" t="s">
        <v>127</v>
      </c>
      <c r="D128" s="218" t="s">
        <v>123</v>
      </c>
      <c r="E128" s="219" t="s">
        <v>140</v>
      </c>
      <c r="F128" s="220" t="s">
        <v>141</v>
      </c>
      <c r="G128" s="221" t="s">
        <v>142</v>
      </c>
      <c r="H128" s="222">
        <v>0.80000000000000004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42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127</v>
      </c>
      <c r="AT128" s="230" t="s">
        <v>123</v>
      </c>
      <c r="AU128" s="230" t="s">
        <v>87</v>
      </c>
      <c r="AY128" s="16" t="s">
        <v>121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85</v>
      </c>
      <c r="BK128" s="231">
        <f>ROUND(I128*H128,2)</f>
        <v>0</v>
      </c>
      <c r="BL128" s="16" t="s">
        <v>127</v>
      </c>
      <c r="BM128" s="230" t="s">
        <v>138</v>
      </c>
    </row>
    <row r="129" s="2" customFormat="1" ht="16.5" customHeight="1">
      <c r="A129" s="37"/>
      <c r="B129" s="38"/>
      <c r="C129" s="218" t="s">
        <v>139</v>
      </c>
      <c r="D129" s="218" t="s">
        <v>123</v>
      </c>
      <c r="E129" s="219" t="s">
        <v>148</v>
      </c>
      <c r="F129" s="220" t="s">
        <v>149</v>
      </c>
      <c r="G129" s="221" t="s">
        <v>150</v>
      </c>
      <c r="H129" s="222">
        <v>300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42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127</v>
      </c>
      <c r="AT129" s="230" t="s">
        <v>123</v>
      </c>
      <c r="AU129" s="230" t="s">
        <v>87</v>
      </c>
      <c r="AY129" s="16" t="s">
        <v>121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85</v>
      </c>
      <c r="BK129" s="231">
        <f>ROUND(I129*H129,2)</f>
        <v>0</v>
      </c>
      <c r="BL129" s="16" t="s">
        <v>127</v>
      </c>
      <c r="BM129" s="230" t="s">
        <v>143</v>
      </c>
    </row>
    <row r="130" s="2" customFormat="1" ht="16.5" customHeight="1">
      <c r="A130" s="37"/>
      <c r="B130" s="38"/>
      <c r="C130" s="218" t="s">
        <v>134</v>
      </c>
      <c r="D130" s="218" t="s">
        <v>123</v>
      </c>
      <c r="E130" s="219" t="s">
        <v>411</v>
      </c>
      <c r="F130" s="220" t="s">
        <v>152</v>
      </c>
      <c r="G130" s="221" t="s">
        <v>153</v>
      </c>
      <c r="H130" s="222">
        <v>500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42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127</v>
      </c>
      <c r="AT130" s="230" t="s">
        <v>123</v>
      </c>
      <c r="AU130" s="230" t="s">
        <v>87</v>
      </c>
      <c r="AY130" s="16" t="s">
        <v>121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85</v>
      </c>
      <c r="BK130" s="231">
        <f>ROUND(I130*H130,2)</f>
        <v>0</v>
      </c>
      <c r="BL130" s="16" t="s">
        <v>127</v>
      </c>
      <c r="BM130" s="230" t="s">
        <v>8</v>
      </c>
    </row>
    <row r="131" s="2" customFormat="1" ht="16.5" customHeight="1">
      <c r="A131" s="37"/>
      <c r="B131" s="38"/>
      <c r="C131" s="218" t="s">
        <v>147</v>
      </c>
      <c r="D131" s="218" t="s">
        <v>123</v>
      </c>
      <c r="E131" s="219" t="s">
        <v>412</v>
      </c>
      <c r="F131" s="220" t="s">
        <v>157</v>
      </c>
      <c r="G131" s="221" t="s">
        <v>137</v>
      </c>
      <c r="H131" s="222">
        <v>6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42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127</v>
      </c>
      <c r="AT131" s="230" t="s">
        <v>123</v>
      </c>
      <c r="AU131" s="230" t="s">
        <v>87</v>
      </c>
      <c r="AY131" s="16" t="s">
        <v>121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85</v>
      </c>
      <c r="BK131" s="231">
        <f>ROUND(I131*H131,2)</f>
        <v>0</v>
      </c>
      <c r="BL131" s="16" t="s">
        <v>127</v>
      </c>
      <c r="BM131" s="230" t="s">
        <v>154</v>
      </c>
    </row>
    <row r="132" s="2" customFormat="1" ht="16.5" customHeight="1">
      <c r="A132" s="37"/>
      <c r="B132" s="38"/>
      <c r="C132" s="218" t="s">
        <v>138</v>
      </c>
      <c r="D132" s="218" t="s">
        <v>123</v>
      </c>
      <c r="E132" s="219" t="s">
        <v>151</v>
      </c>
      <c r="F132" s="220" t="s">
        <v>413</v>
      </c>
      <c r="G132" s="221" t="s">
        <v>142</v>
      </c>
      <c r="H132" s="222">
        <v>69.311999999999998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42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127</v>
      </c>
      <c r="AT132" s="230" t="s">
        <v>123</v>
      </c>
      <c r="AU132" s="230" t="s">
        <v>87</v>
      </c>
      <c r="AY132" s="16" t="s">
        <v>121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85</v>
      </c>
      <c r="BK132" s="231">
        <f>ROUND(I132*H132,2)</f>
        <v>0</v>
      </c>
      <c r="BL132" s="16" t="s">
        <v>127</v>
      </c>
      <c r="BM132" s="230" t="s">
        <v>158</v>
      </c>
    </row>
    <row r="133" s="13" customFormat="1">
      <c r="A133" s="13"/>
      <c r="B133" s="232"/>
      <c r="C133" s="233"/>
      <c r="D133" s="234" t="s">
        <v>162</v>
      </c>
      <c r="E133" s="235" t="s">
        <v>1</v>
      </c>
      <c r="F133" s="236" t="s">
        <v>414</v>
      </c>
      <c r="G133" s="233"/>
      <c r="H133" s="237">
        <v>69.311999999999998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162</v>
      </c>
      <c r="AU133" s="243" t="s">
        <v>87</v>
      </c>
      <c r="AV133" s="13" t="s">
        <v>87</v>
      </c>
      <c r="AW133" s="13" t="s">
        <v>34</v>
      </c>
      <c r="AX133" s="13" t="s">
        <v>77</v>
      </c>
      <c r="AY133" s="243" t="s">
        <v>121</v>
      </c>
    </row>
    <row r="134" s="14" customFormat="1">
      <c r="A134" s="14"/>
      <c r="B134" s="244"/>
      <c r="C134" s="245"/>
      <c r="D134" s="234" t="s">
        <v>162</v>
      </c>
      <c r="E134" s="246" t="s">
        <v>1</v>
      </c>
      <c r="F134" s="247" t="s">
        <v>164</v>
      </c>
      <c r="G134" s="245"/>
      <c r="H134" s="248">
        <v>69.311999999999998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162</v>
      </c>
      <c r="AU134" s="254" t="s">
        <v>87</v>
      </c>
      <c r="AV134" s="14" t="s">
        <v>127</v>
      </c>
      <c r="AW134" s="14" t="s">
        <v>34</v>
      </c>
      <c r="AX134" s="14" t="s">
        <v>85</v>
      </c>
      <c r="AY134" s="254" t="s">
        <v>121</v>
      </c>
    </row>
    <row r="135" s="2" customFormat="1" ht="16.5" customHeight="1">
      <c r="A135" s="37"/>
      <c r="B135" s="38"/>
      <c r="C135" s="218" t="s">
        <v>155</v>
      </c>
      <c r="D135" s="218" t="s">
        <v>123</v>
      </c>
      <c r="E135" s="219" t="s">
        <v>166</v>
      </c>
      <c r="F135" s="220" t="s">
        <v>167</v>
      </c>
      <c r="G135" s="221" t="s">
        <v>142</v>
      </c>
      <c r="H135" s="222">
        <v>193.74500000000001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42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127</v>
      </c>
      <c r="AT135" s="230" t="s">
        <v>123</v>
      </c>
      <c r="AU135" s="230" t="s">
        <v>87</v>
      </c>
      <c r="AY135" s="16" t="s">
        <v>121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85</v>
      </c>
      <c r="BK135" s="231">
        <f>ROUND(I135*H135,2)</f>
        <v>0</v>
      </c>
      <c r="BL135" s="16" t="s">
        <v>127</v>
      </c>
      <c r="BM135" s="230" t="s">
        <v>161</v>
      </c>
    </row>
    <row r="136" s="13" customFormat="1">
      <c r="A136" s="13"/>
      <c r="B136" s="232"/>
      <c r="C136" s="233"/>
      <c r="D136" s="234" t="s">
        <v>162</v>
      </c>
      <c r="E136" s="235" t="s">
        <v>1</v>
      </c>
      <c r="F136" s="236" t="s">
        <v>415</v>
      </c>
      <c r="G136" s="233"/>
      <c r="H136" s="237">
        <v>7.9649999999999999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162</v>
      </c>
      <c r="AU136" s="243" t="s">
        <v>87</v>
      </c>
      <c r="AV136" s="13" t="s">
        <v>87</v>
      </c>
      <c r="AW136" s="13" t="s">
        <v>34</v>
      </c>
      <c r="AX136" s="13" t="s">
        <v>77</v>
      </c>
      <c r="AY136" s="243" t="s">
        <v>121</v>
      </c>
    </row>
    <row r="137" s="13" customFormat="1">
      <c r="A137" s="13"/>
      <c r="B137" s="232"/>
      <c r="C137" s="233"/>
      <c r="D137" s="234" t="s">
        <v>162</v>
      </c>
      <c r="E137" s="235" t="s">
        <v>1</v>
      </c>
      <c r="F137" s="236" t="s">
        <v>416</v>
      </c>
      <c r="G137" s="233"/>
      <c r="H137" s="237">
        <v>6.7709999999999999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162</v>
      </c>
      <c r="AU137" s="243" t="s">
        <v>87</v>
      </c>
      <c r="AV137" s="13" t="s">
        <v>87</v>
      </c>
      <c r="AW137" s="13" t="s">
        <v>34</v>
      </c>
      <c r="AX137" s="13" t="s">
        <v>77</v>
      </c>
      <c r="AY137" s="243" t="s">
        <v>121</v>
      </c>
    </row>
    <row r="138" s="13" customFormat="1">
      <c r="A138" s="13"/>
      <c r="B138" s="232"/>
      <c r="C138" s="233"/>
      <c r="D138" s="234" t="s">
        <v>162</v>
      </c>
      <c r="E138" s="235" t="s">
        <v>1</v>
      </c>
      <c r="F138" s="236" t="s">
        <v>417</v>
      </c>
      <c r="G138" s="233"/>
      <c r="H138" s="237">
        <v>5.9400000000000004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162</v>
      </c>
      <c r="AU138" s="243" t="s">
        <v>87</v>
      </c>
      <c r="AV138" s="13" t="s">
        <v>87</v>
      </c>
      <c r="AW138" s="13" t="s">
        <v>34</v>
      </c>
      <c r="AX138" s="13" t="s">
        <v>77</v>
      </c>
      <c r="AY138" s="243" t="s">
        <v>121</v>
      </c>
    </row>
    <row r="139" s="13" customFormat="1">
      <c r="A139" s="13"/>
      <c r="B139" s="232"/>
      <c r="C139" s="233"/>
      <c r="D139" s="234" t="s">
        <v>162</v>
      </c>
      <c r="E139" s="235" t="s">
        <v>1</v>
      </c>
      <c r="F139" s="236" t="s">
        <v>418</v>
      </c>
      <c r="G139" s="233"/>
      <c r="H139" s="237">
        <v>11.988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162</v>
      </c>
      <c r="AU139" s="243" t="s">
        <v>87</v>
      </c>
      <c r="AV139" s="13" t="s">
        <v>87</v>
      </c>
      <c r="AW139" s="13" t="s">
        <v>34</v>
      </c>
      <c r="AX139" s="13" t="s">
        <v>77</v>
      </c>
      <c r="AY139" s="243" t="s">
        <v>121</v>
      </c>
    </row>
    <row r="140" s="13" customFormat="1">
      <c r="A140" s="13"/>
      <c r="B140" s="232"/>
      <c r="C140" s="233"/>
      <c r="D140" s="234" t="s">
        <v>162</v>
      </c>
      <c r="E140" s="235" t="s">
        <v>1</v>
      </c>
      <c r="F140" s="236" t="s">
        <v>419</v>
      </c>
      <c r="G140" s="233"/>
      <c r="H140" s="237">
        <v>5.6360000000000001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162</v>
      </c>
      <c r="AU140" s="243" t="s">
        <v>87</v>
      </c>
      <c r="AV140" s="13" t="s">
        <v>87</v>
      </c>
      <c r="AW140" s="13" t="s">
        <v>34</v>
      </c>
      <c r="AX140" s="13" t="s">
        <v>77</v>
      </c>
      <c r="AY140" s="243" t="s">
        <v>121</v>
      </c>
    </row>
    <row r="141" s="13" customFormat="1">
      <c r="A141" s="13"/>
      <c r="B141" s="232"/>
      <c r="C141" s="233"/>
      <c r="D141" s="234" t="s">
        <v>162</v>
      </c>
      <c r="E141" s="235" t="s">
        <v>1</v>
      </c>
      <c r="F141" s="236" t="s">
        <v>420</v>
      </c>
      <c r="G141" s="233"/>
      <c r="H141" s="237">
        <v>12.461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162</v>
      </c>
      <c r="AU141" s="243" t="s">
        <v>87</v>
      </c>
      <c r="AV141" s="13" t="s">
        <v>87</v>
      </c>
      <c r="AW141" s="13" t="s">
        <v>34</v>
      </c>
      <c r="AX141" s="13" t="s">
        <v>77</v>
      </c>
      <c r="AY141" s="243" t="s">
        <v>121</v>
      </c>
    </row>
    <row r="142" s="13" customFormat="1">
      <c r="A142" s="13"/>
      <c r="B142" s="232"/>
      <c r="C142" s="233"/>
      <c r="D142" s="234" t="s">
        <v>162</v>
      </c>
      <c r="E142" s="235" t="s">
        <v>1</v>
      </c>
      <c r="F142" s="236" t="s">
        <v>421</v>
      </c>
      <c r="G142" s="233"/>
      <c r="H142" s="237">
        <v>11.502000000000001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162</v>
      </c>
      <c r="AU142" s="243" t="s">
        <v>87</v>
      </c>
      <c r="AV142" s="13" t="s">
        <v>87</v>
      </c>
      <c r="AW142" s="13" t="s">
        <v>34</v>
      </c>
      <c r="AX142" s="13" t="s">
        <v>77</v>
      </c>
      <c r="AY142" s="243" t="s">
        <v>121</v>
      </c>
    </row>
    <row r="143" s="13" customFormat="1">
      <c r="A143" s="13"/>
      <c r="B143" s="232"/>
      <c r="C143" s="233"/>
      <c r="D143" s="234" t="s">
        <v>162</v>
      </c>
      <c r="E143" s="235" t="s">
        <v>1</v>
      </c>
      <c r="F143" s="236" t="s">
        <v>422</v>
      </c>
      <c r="G143" s="233"/>
      <c r="H143" s="237">
        <v>10.757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162</v>
      </c>
      <c r="AU143" s="243" t="s">
        <v>87</v>
      </c>
      <c r="AV143" s="13" t="s">
        <v>87</v>
      </c>
      <c r="AW143" s="13" t="s">
        <v>34</v>
      </c>
      <c r="AX143" s="13" t="s">
        <v>77</v>
      </c>
      <c r="AY143" s="243" t="s">
        <v>121</v>
      </c>
    </row>
    <row r="144" s="13" customFormat="1">
      <c r="A144" s="13"/>
      <c r="B144" s="232"/>
      <c r="C144" s="233"/>
      <c r="D144" s="234" t="s">
        <v>162</v>
      </c>
      <c r="E144" s="235" t="s">
        <v>1</v>
      </c>
      <c r="F144" s="236" t="s">
        <v>423</v>
      </c>
      <c r="G144" s="233"/>
      <c r="H144" s="237">
        <v>11.917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162</v>
      </c>
      <c r="AU144" s="243" t="s">
        <v>87</v>
      </c>
      <c r="AV144" s="13" t="s">
        <v>87</v>
      </c>
      <c r="AW144" s="13" t="s">
        <v>34</v>
      </c>
      <c r="AX144" s="13" t="s">
        <v>77</v>
      </c>
      <c r="AY144" s="243" t="s">
        <v>121</v>
      </c>
    </row>
    <row r="145" s="13" customFormat="1">
      <c r="A145" s="13"/>
      <c r="B145" s="232"/>
      <c r="C145" s="233"/>
      <c r="D145" s="234" t="s">
        <v>162</v>
      </c>
      <c r="E145" s="235" t="s">
        <v>1</v>
      </c>
      <c r="F145" s="236" t="s">
        <v>424</v>
      </c>
      <c r="G145" s="233"/>
      <c r="H145" s="237">
        <v>11.234999999999999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162</v>
      </c>
      <c r="AU145" s="243" t="s">
        <v>87</v>
      </c>
      <c r="AV145" s="13" t="s">
        <v>87</v>
      </c>
      <c r="AW145" s="13" t="s">
        <v>34</v>
      </c>
      <c r="AX145" s="13" t="s">
        <v>77</v>
      </c>
      <c r="AY145" s="243" t="s">
        <v>121</v>
      </c>
    </row>
    <row r="146" s="13" customFormat="1">
      <c r="A146" s="13"/>
      <c r="B146" s="232"/>
      <c r="C146" s="233"/>
      <c r="D146" s="234" t="s">
        <v>162</v>
      </c>
      <c r="E146" s="235" t="s">
        <v>1</v>
      </c>
      <c r="F146" s="236" t="s">
        <v>425</v>
      </c>
      <c r="G146" s="233"/>
      <c r="H146" s="237">
        <v>4.9210000000000003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162</v>
      </c>
      <c r="AU146" s="243" t="s">
        <v>87</v>
      </c>
      <c r="AV146" s="13" t="s">
        <v>87</v>
      </c>
      <c r="AW146" s="13" t="s">
        <v>34</v>
      </c>
      <c r="AX146" s="13" t="s">
        <v>77</v>
      </c>
      <c r="AY146" s="243" t="s">
        <v>121</v>
      </c>
    </row>
    <row r="147" s="13" customFormat="1">
      <c r="A147" s="13"/>
      <c r="B147" s="232"/>
      <c r="C147" s="233"/>
      <c r="D147" s="234" t="s">
        <v>162</v>
      </c>
      <c r="E147" s="235" t="s">
        <v>1</v>
      </c>
      <c r="F147" s="236" t="s">
        <v>426</v>
      </c>
      <c r="G147" s="233"/>
      <c r="H147" s="237">
        <v>8.6699999999999999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162</v>
      </c>
      <c r="AU147" s="243" t="s">
        <v>87</v>
      </c>
      <c r="AV147" s="13" t="s">
        <v>87</v>
      </c>
      <c r="AW147" s="13" t="s">
        <v>34</v>
      </c>
      <c r="AX147" s="13" t="s">
        <v>77</v>
      </c>
      <c r="AY147" s="243" t="s">
        <v>121</v>
      </c>
    </row>
    <row r="148" s="13" customFormat="1">
      <c r="A148" s="13"/>
      <c r="B148" s="232"/>
      <c r="C148" s="233"/>
      <c r="D148" s="234" t="s">
        <v>162</v>
      </c>
      <c r="E148" s="235" t="s">
        <v>1</v>
      </c>
      <c r="F148" s="236" t="s">
        <v>427</v>
      </c>
      <c r="G148" s="233"/>
      <c r="H148" s="237">
        <v>8.5600000000000005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87</v>
      </c>
      <c r="AV148" s="13" t="s">
        <v>87</v>
      </c>
      <c r="AW148" s="13" t="s">
        <v>34</v>
      </c>
      <c r="AX148" s="13" t="s">
        <v>77</v>
      </c>
      <c r="AY148" s="243" t="s">
        <v>121</v>
      </c>
    </row>
    <row r="149" s="13" customFormat="1">
      <c r="A149" s="13"/>
      <c r="B149" s="232"/>
      <c r="C149" s="233"/>
      <c r="D149" s="234" t="s">
        <v>162</v>
      </c>
      <c r="E149" s="235" t="s">
        <v>1</v>
      </c>
      <c r="F149" s="236" t="s">
        <v>428</v>
      </c>
      <c r="G149" s="233"/>
      <c r="H149" s="237">
        <v>3.5590000000000002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162</v>
      </c>
      <c r="AU149" s="243" t="s">
        <v>87</v>
      </c>
      <c r="AV149" s="13" t="s">
        <v>87</v>
      </c>
      <c r="AW149" s="13" t="s">
        <v>34</v>
      </c>
      <c r="AX149" s="13" t="s">
        <v>77</v>
      </c>
      <c r="AY149" s="243" t="s">
        <v>121</v>
      </c>
    </row>
    <row r="150" s="13" customFormat="1">
      <c r="A150" s="13"/>
      <c r="B150" s="232"/>
      <c r="C150" s="233"/>
      <c r="D150" s="234" t="s">
        <v>162</v>
      </c>
      <c r="E150" s="235" t="s">
        <v>1</v>
      </c>
      <c r="F150" s="236" t="s">
        <v>429</v>
      </c>
      <c r="G150" s="233"/>
      <c r="H150" s="237">
        <v>4.5570000000000004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162</v>
      </c>
      <c r="AU150" s="243" t="s">
        <v>87</v>
      </c>
      <c r="AV150" s="13" t="s">
        <v>87</v>
      </c>
      <c r="AW150" s="13" t="s">
        <v>34</v>
      </c>
      <c r="AX150" s="13" t="s">
        <v>77</v>
      </c>
      <c r="AY150" s="243" t="s">
        <v>121</v>
      </c>
    </row>
    <row r="151" s="13" customFormat="1">
      <c r="A151" s="13"/>
      <c r="B151" s="232"/>
      <c r="C151" s="233"/>
      <c r="D151" s="234" t="s">
        <v>162</v>
      </c>
      <c r="E151" s="235" t="s">
        <v>1</v>
      </c>
      <c r="F151" s="236" t="s">
        <v>430</v>
      </c>
      <c r="G151" s="233"/>
      <c r="H151" s="237">
        <v>5.3929999999999998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162</v>
      </c>
      <c r="AU151" s="243" t="s">
        <v>87</v>
      </c>
      <c r="AV151" s="13" t="s">
        <v>87</v>
      </c>
      <c r="AW151" s="13" t="s">
        <v>34</v>
      </c>
      <c r="AX151" s="13" t="s">
        <v>77</v>
      </c>
      <c r="AY151" s="243" t="s">
        <v>121</v>
      </c>
    </row>
    <row r="152" s="13" customFormat="1">
      <c r="A152" s="13"/>
      <c r="B152" s="232"/>
      <c r="C152" s="233"/>
      <c r="D152" s="234" t="s">
        <v>162</v>
      </c>
      <c r="E152" s="235" t="s">
        <v>1</v>
      </c>
      <c r="F152" s="236" t="s">
        <v>431</v>
      </c>
      <c r="G152" s="233"/>
      <c r="H152" s="237">
        <v>12.382999999999999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162</v>
      </c>
      <c r="AU152" s="243" t="s">
        <v>87</v>
      </c>
      <c r="AV152" s="13" t="s">
        <v>87</v>
      </c>
      <c r="AW152" s="13" t="s">
        <v>34</v>
      </c>
      <c r="AX152" s="13" t="s">
        <v>77</v>
      </c>
      <c r="AY152" s="243" t="s">
        <v>121</v>
      </c>
    </row>
    <row r="153" s="13" customFormat="1">
      <c r="A153" s="13"/>
      <c r="B153" s="232"/>
      <c r="C153" s="233"/>
      <c r="D153" s="234" t="s">
        <v>162</v>
      </c>
      <c r="E153" s="235" t="s">
        <v>1</v>
      </c>
      <c r="F153" s="236" t="s">
        <v>432</v>
      </c>
      <c r="G153" s="233"/>
      <c r="H153" s="237">
        <v>9.5039999999999996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162</v>
      </c>
      <c r="AU153" s="243" t="s">
        <v>87</v>
      </c>
      <c r="AV153" s="13" t="s">
        <v>87</v>
      </c>
      <c r="AW153" s="13" t="s">
        <v>34</v>
      </c>
      <c r="AX153" s="13" t="s">
        <v>77</v>
      </c>
      <c r="AY153" s="243" t="s">
        <v>121</v>
      </c>
    </row>
    <row r="154" s="13" customFormat="1">
      <c r="A154" s="13"/>
      <c r="B154" s="232"/>
      <c r="C154" s="233"/>
      <c r="D154" s="234" t="s">
        <v>162</v>
      </c>
      <c r="E154" s="235" t="s">
        <v>1</v>
      </c>
      <c r="F154" s="236" t="s">
        <v>433</v>
      </c>
      <c r="G154" s="233"/>
      <c r="H154" s="237">
        <v>3.9049999999999998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162</v>
      </c>
      <c r="AU154" s="243" t="s">
        <v>87</v>
      </c>
      <c r="AV154" s="13" t="s">
        <v>87</v>
      </c>
      <c r="AW154" s="13" t="s">
        <v>34</v>
      </c>
      <c r="AX154" s="13" t="s">
        <v>77</v>
      </c>
      <c r="AY154" s="243" t="s">
        <v>121</v>
      </c>
    </row>
    <row r="155" s="13" customFormat="1">
      <c r="A155" s="13"/>
      <c r="B155" s="232"/>
      <c r="C155" s="233"/>
      <c r="D155" s="234" t="s">
        <v>162</v>
      </c>
      <c r="E155" s="235" t="s">
        <v>1</v>
      </c>
      <c r="F155" s="236" t="s">
        <v>434</v>
      </c>
      <c r="G155" s="233"/>
      <c r="H155" s="237">
        <v>12.821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162</v>
      </c>
      <c r="AU155" s="243" t="s">
        <v>87</v>
      </c>
      <c r="AV155" s="13" t="s">
        <v>87</v>
      </c>
      <c r="AW155" s="13" t="s">
        <v>34</v>
      </c>
      <c r="AX155" s="13" t="s">
        <v>77</v>
      </c>
      <c r="AY155" s="243" t="s">
        <v>121</v>
      </c>
    </row>
    <row r="156" s="13" customFormat="1">
      <c r="A156" s="13"/>
      <c r="B156" s="232"/>
      <c r="C156" s="233"/>
      <c r="D156" s="234" t="s">
        <v>162</v>
      </c>
      <c r="E156" s="235" t="s">
        <v>1</v>
      </c>
      <c r="F156" s="236" t="s">
        <v>435</v>
      </c>
      <c r="G156" s="233"/>
      <c r="H156" s="237">
        <v>14.446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162</v>
      </c>
      <c r="AU156" s="243" t="s">
        <v>87</v>
      </c>
      <c r="AV156" s="13" t="s">
        <v>87</v>
      </c>
      <c r="AW156" s="13" t="s">
        <v>34</v>
      </c>
      <c r="AX156" s="13" t="s">
        <v>77</v>
      </c>
      <c r="AY156" s="243" t="s">
        <v>121</v>
      </c>
    </row>
    <row r="157" s="13" customFormat="1">
      <c r="A157" s="13"/>
      <c r="B157" s="232"/>
      <c r="C157" s="233"/>
      <c r="D157" s="234" t="s">
        <v>162</v>
      </c>
      <c r="E157" s="235" t="s">
        <v>1</v>
      </c>
      <c r="F157" s="236" t="s">
        <v>436</v>
      </c>
      <c r="G157" s="233"/>
      <c r="H157" s="237">
        <v>8.8539999999999992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162</v>
      </c>
      <c r="AU157" s="243" t="s">
        <v>87</v>
      </c>
      <c r="AV157" s="13" t="s">
        <v>87</v>
      </c>
      <c r="AW157" s="13" t="s">
        <v>34</v>
      </c>
      <c r="AX157" s="13" t="s">
        <v>77</v>
      </c>
      <c r="AY157" s="243" t="s">
        <v>121</v>
      </c>
    </row>
    <row r="158" s="14" customFormat="1">
      <c r="A158" s="14"/>
      <c r="B158" s="244"/>
      <c r="C158" s="245"/>
      <c r="D158" s="234" t="s">
        <v>162</v>
      </c>
      <c r="E158" s="246" t="s">
        <v>1</v>
      </c>
      <c r="F158" s="247" t="s">
        <v>164</v>
      </c>
      <c r="G158" s="245"/>
      <c r="H158" s="248">
        <v>193.74500000000001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162</v>
      </c>
      <c r="AU158" s="254" t="s">
        <v>87</v>
      </c>
      <c r="AV158" s="14" t="s">
        <v>127</v>
      </c>
      <c r="AW158" s="14" t="s">
        <v>34</v>
      </c>
      <c r="AX158" s="14" t="s">
        <v>85</v>
      </c>
      <c r="AY158" s="254" t="s">
        <v>121</v>
      </c>
    </row>
    <row r="159" s="2" customFormat="1" ht="16.5" customHeight="1">
      <c r="A159" s="37"/>
      <c r="B159" s="38"/>
      <c r="C159" s="218" t="s">
        <v>143</v>
      </c>
      <c r="D159" s="218" t="s">
        <v>123</v>
      </c>
      <c r="E159" s="219" t="s">
        <v>179</v>
      </c>
      <c r="F159" s="220" t="s">
        <v>180</v>
      </c>
      <c r="G159" s="221" t="s">
        <v>142</v>
      </c>
      <c r="H159" s="222">
        <v>1078.6800000000001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42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127</v>
      </c>
      <c r="AT159" s="230" t="s">
        <v>123</v>
      </c>
      <c r="AU159" s="230" t="s">
        <v>87</v>
      </c>
      <c r="AY159" s="16" t="s">
        <v>121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85</v>
      </c>
      <c r="BK159" s="231">
        <f>ROUND(I159*H159,2)</f>
        <v>0</v>
      </c>
      <c r="BL159" s="16" t="s">
        <v>127</v>
      </c>
      <c r="BM159" s="230" t="s">
        <v>168</v>
      </c>
    </row>
    <row r="160" s="13" customFormat="1">
      <c r="A160" s="13"/>
      <c r="B160" s="232"/>
      <c r="C160" s="233"/>
      <c r="D160" s="234" t="s">
        <v>162</v>
      </c>
      <c r="E160" s="235" t="s">
        <v>1</v>
      </c>
      <c r="F160" s="236" t="s">
        <v>437</v>
      </c>
      <c r="G160" s="233"/>
      <c r="H160" s="237">
        <v>33.630000000000003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162</v>
      </c>
      <c r="AU160" s="243" t="s">
        <v>87</v>
      </c>
      <c r="AV160" s="13" t="s">
        <v>87</v>
      </c>
      <c r="AW160" s="13" t="s">
        <v>34</v>
      </c>
      <c r="AX160" s="13" t="s">
        <v>77</v>
      </c>
      <c r="AY160" s="243" t="s">
        <v>121</v>
      </c>
    </row>
    <row r="161" s="13" customFormat="1">
      <c r="A161" s="13"/>
      <c r="B161" s="232"/>
      <c r="C161" s="233"/>
      <c r="D161" s="234" t="s">
        <v>162</v>
      </c>
      <c r="E161" s="235" t="s">
        <v>1</v>
      </c>
      <c r="F161" s="236" t="s">
        <v>438</v>
      </c>
      <c r="G161" s="233"/>
      <c r="H161" s="237">
        <v>26.521000000000001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162</v>
      </c>
      <c r="AU161" s="243" t="s">
        <v>87</v>
      </c>
      <c r="AV161" s="13" t="s">
        <v>87</v>
      </c>
      <c r="AW161" s="13" t="s">
        <v>34</v>
      </c>
      <c r="AX161" s="13" t="s">
        <v>77</v>
      </c>
      <c r="AY161" s="243" t="s">
        <v>121</v>
      </c>
    </row>
    <row r="162" s="13" customFormat="1">
      <c r="A162" s="13"/>
      <c r="B162" s="232"/>
      <c r="C162" s="233"/>
      <c r="D162" s="234" t="s">
        <v>162</v>
      </c>
      <c r="E162" s="235" t="s">
        <v>1</v>
      </c>
      <c r="F162" s="236" t="s">
        <v>439</v>
      </c>
      <c r="G162" s="233"/>
      <c r="H162" s="237">
        <v>31.667999999999999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87</v>
      </c>
      <c r="AV162" s="13" t="s">
        <v>87</v>
      </c>
      <c r="AW162" s="13" t="s">
        <v>34</v>
      </c>
      <c r="AX162" s="13" t="s">
        <v>77</v>
      </c>
      <c r="AY162" s="243" t="s">
        <v>121</v>
      </c>
    </row>
    <row r="163" s="13" customFormat="1">
      <c r="A163" s="13"/>
      <c r="B163" s="232"/>
      <c r="C163" s="233"/>
      <c r="D163" s="234" t="s">
        <v>162</v>
      </c>
      <c r="E163" s="235" t="s">
        <v>1</v>
      </c>
      <c r="F163" s="236" t="s">
        <v>440</v>
      </c>
      <c r="G163" s="233"/>
      <c r="H163" s="237">
        <v>64.427999999999997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162</v>
      </c>
      <c r="AU163" s="243" t="s">
        <v>87</v>
      </c>
      <c r="AV163" s="13" t="s">
        <v>87</v>
      </c>
      <c r="AW163" s="13" t="s">
        <v>34</v>
      </c>
      <c r="AX163" s="13" t="s">
        <v>77</v>
      </c>
      <c r="AY163" s="243" t="s">
        <v>121</v>
      </c>
    </row>
    <row r="164" s="13" customFormat="1">
      <c r="A164" s="13"/>
      <c r="B164" s="232"/>
      <c r="C164" s="233"/>
      <c r="D164" s="234" t="s">
        <v>162</v>
      </c>
      <c r="E164" s="235" t="s">
        <v>1</v>
      </c>
      <c r="F164" s="236" t="s">
        <v>441</v>
      </c>
      <c r="G164" s="233"/>
      <c r="H164" s="237">
        <v>34.326999999999998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87</v>
      </c>
      <c r="AV164" s="13" t="s">
        <v>87</v>
      </c>
      <c r="AW164" s="13" t="s">
        <v>34</v>
      </c>
      <c r="AX164" s="13" t="s">
        <v>77</v>
      </c>
      <c r="AY164" s="243" t="s">
        <v>121</v>
      </c>
    </row>
    <row r="165" s="13" customFormat="1">
      <c r="A165" s="13"/>
      <c r="B165" s="232"/>
      <c r="C165" s="233"/>
      <c r="D165" s="234" t="s">
        <v>162</v>
      </c>
      <c r="E165" s="235" t="s">
        <v>1</v>
      </c>
      <c r="F165" s="236" t="s">
        <v>442</v>
      </c>
      <c r="G165" s="233"/>
      <c r="H165" s="237">
        <v>69.363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162</v>
      </c>
      <c r="AU165" s="243" t="s">
        <v>87</v>
      </c>
      <c r="AV165" s="13" t="s">
        <v>87</v>
      </c>
      <c r="AW165" s="13" t="s">
        <v>34</v>
      </c>
      <c r="AX165" s="13" t="s">
        <v>77</v>
      </c>
      <c r="AY165" s="243" t="s">
        <v>121</v>
      </c>
    </row>
    <row r="166" s="13" customFormat="1">
      <c r="A166" s="13"/>
      <c r="B166" s="232"/>
      <c r="C166" s="233"/>
      <c r="D166" s="234" t="s">
        <v>162</v>
      </c>
      <c r="E166" s="235" t="s">
        <v>1</v>
      </c>
      <c r="F166" s="236" t="s">
        <v>443</v>
      </c>
      <c r="G166" s="233"/>
      <c r="H166" s="237">
        <v>69.254999999999995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162</v>
      </c>
      <c r="AU166" s="243" t="s">
        <v>87</v>
      </c>
      <c r="AV166" s="13" t="s">
        <v>87</v>
      </c>
      <c r="AW166" s="13" t="s">
        <v>34</v>
      </c>
      <c r="AX166" s="13" t="s">
        <v>77</v>
      </c>
      <c r="AY166" s="243" t="s">
        <v>121</v>
      </c>
    </row>
    <row r="167" s="13" customFormat="1">
      <c r="A167" s="13"/>
      <c r="B167" s="232"/>
      <c r="C167" s="233"/>
      <c r="D167" s="234" t="s">
        <v>162</v>
      </c>
      <c r="E167" s="235" t="s">
        <v>1</v>
      </c>
      <c r="F167" s="236" t="s">
        <v>444</v>
      </c>
      <c r="G167" s="233"/>
      <c r="H167" s="237">
        <v>77.933999999999998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162</v>
      </c>
      <c r="AU167" s="243" t="s">
        <v>87</v>
      </c>
      <c r="AV167" s="13" t="s">
        <v>87</v>
      </c>
      <c r="AW167" s="13" t="s">
        <v>34</v>
      </c>
      <c r="AX167" s="13" t="s">
        <v>77</v>
      </c>
      <c r="AY167" s="243" t="s">
        <v>121</v>
      </c>
    </row>
    <row r="168" s="13" customFormat="1">
      <c r="A168" s="13"/>
      <c r="B168" s="232"/>
      <c r="C168" s="233"/>
      <c r="D168" s="234" t="s">
        <v>162</v>
      </c>
      <c r="E168" s="235" t="s">
        <v>1</v>
      </c>
      <c r="F168" s="236" t="s">
        <v>445</v>
      </c>
      <c r="G168" s="233"/>
      <c r="H168" s="237">
        <v>73.780000000000001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87</v>
      </c>
      <c r="AV168" s="13" t="s">
        <v>87</v>
      </c>
      <c r="AW168" s="13" t="s">
        <v>34</v>
      </c>
      <c r="AX168" s="13" t="s">
        <v>77</v>
      </c>
      <c r="AY168" s="243" t="s">
        <v>121</v>
      </c>
    </row>
    <row r="169" s="13" customFormat="1">
      <c r="A169" s="13"/>
      <c r="B169" s="232"/>
      <c r="C169" s="233"/>
      <c r="D169" s="234" t="s">
        <v>162</v>
      </c>
      <c r="E169" s="235" t="s">
        <v>1</v>
      </c>
      <c r="F169" s="236" t="s">
        <v>446</v>
      </c>
      <c r="G169" s="233"/>
      <c r="H169" s="237">
        <v>63.270000000000003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87</v>
      </c>
      <c r="AV169" s="13" t="s">
        <v>87</v>
      </c>
      <c r="AW169" s="13" t="s">
        <v>34</v>
      </c>
      <c r="AX169" s="13" t="s">
        <v>77</v>
      </c>
      <c r="AY169" s="243" t="s">
        <v>121</v>
      </c>
    </row>
    <row r="170" s="13" customFormat="1">
      <c r="A170" s="13"/>
      <c r="B170" s="232"/>
      <c r="C170" s="233"/>
      <c r="D170" s="234" t="s">
        <v>162</v>
      </c>
      <c r="E170" s="235" t="s">
        <v>1</v>
      </c>
      <c r="F170" s="236" t="s">
        <v>447</v>
      </c>
      <c r="G170" s="233"/>
      <c r="H170" s="237">
        <v>29.239000000000001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162</v>
      </c>
      <c r="AU170" s="243" t="s">
        <v>87</v>
      </c>
      <c r="AV170" s="13" t="s">
        <v>87</v>
      </c>
      <c r="AW170" s="13" t="s">
        <v>34</v>
      </c>
      <c r="AX170" s="13" t="s">
        <v>77</v>
      </c>
      <c r="AY170" s="243" t="s">
        <v>121</v>
      </c>
    </row>
    <row r="171" s="13" customFormat="1">
      <c r="A171" s="13"/>
      <c r="B171" s="232"/>
      <c r="C171" s="233"/>
      <c r="D171" s="234" t="s">
        <v>162</v>
      </c>
      <c r="E171" s="235" t="s">
        <v>1</v>
      </c>
      <c r="F171" s="236" t="s">
        <v>448</v>
      </c>
      <c r="G171" s="233"/>
      <c r="H171" s="237">
        <v>36.991999999999997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162</v>
      </c>
      <c r="AU171" s="243" t="s">
        <v>87</v>
      </c>
      <c r="AV171" s="13" t="s">
        <v>87</v>
      </c>
      <c r="AW171" s="13" t="s">
        <v>34</v>
      </c>
      <c r="AX171" s="13" t="s">
        <v>77</v>
      </c>
      <c r="AY171" s="243" t="s">
        <v>121</v>
      </c>
    </row>
    <row r="172" s="13" customFormat="1">
      <c r="A172" s="13"/>
      <c r="B172" s="232"/>
      <c r="C172" s="233"/>
      <c r="D172" s="234" t="s">
        <v>162</v>
      </c>
      <c r="E172" s="235" t="s">
        <v>1</v>
      </c>
      <c r="F172" s="236" t="s">
        <v>449</v>
      </c>
      <c r="G172" s="233"/>
      <c r="H172" s="237">
        <v>39.185000000000002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162</v>
      </c>
      <c r="AU172" s="243" t="s">
        <v>87</v>
      </c>
      <c r="AV172" s="13" t="s">
        <v>87</v>
      </c>
      <c r="AW172" s="13" t="s">
        <v>34</v>
      </c>
      <c r="AX172" s="13" t="s">
        <v>77</v>
      </c>
      <c r="AY172" s="243" t="s">
        <v>121</v>
      </c>
    </row>
    <row r="173" s="13" customFormat="1">
      <c r="A173" s="13"/>
      <c r="B173" s="232"/>
      <c r="C173" s="233"/>
      <c r="D173" s="234" t="s">
        <v>162</v>
      </c>
      <c r="E173" s="235" t="s">
        <v>1</v>
      </c>
      <c r="F173" s="236" t="s">
        <v>450</v>
      </c>
      <c r="G173" s="233"/>
      <c r="H173" s="237">
        <v>23.716000000000001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162</v>
      </c>
      <c r="AU173" s="243" t="s">
        <v>87</v>
      </c>
      <c r="AV173" s="13" t="s">
        <v>87</v>
      </c>
      <c r="AW173" s="13" t="s">
        <v>34</v>
      </c>
      <c r="AX173" s="13" t="s">
        <v>77</v>
      </c>
      <c r="AY173" s="243" t="s">
        <v>121</v>
      </c>
    </row>
    <row r="174" s="13" customFormat="1">
      <c r="A174" s="13"/>
      <c r="B174" s="232"/>
      <c r="C174" s="233"/>
      <c r="D174" s="234" t="s">
        <v>162</v>
      </c>
      <c r="E174" s="235" t="s">
        <v>1</v>
      </c>
      <c r="F174" s="236" t="s">
        <v>451</v>
      </c>
      <c r="G174" s="233"/>
      <c r="H174" s="237">
        <v>28.314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162</v>
      </c>
      <c r="AU174" s="243" t="s">
        <v>87</v>
      </c>
      <c r="AV174" s="13" t="s">
        <v>87</v>
      </c>
      <c r="AW174" s="13" t="s">
        <v>34</v>
      </c>
      <c r="AX174" s="13" t="s">
        <v>77</v>
      </c>
      <c r="AY174" s="243" t="s">
        <v>121</v>
      </c>
    </row>
    <row r="175" s="13" customFormat="1">
      <c r="A175" s="13"/>
      <c r="B175" s="232"/>
      <c r="C175" s="233"/>
      <c r="D175" s="234" t="s">
        <v>162</v>
      </c>
      <c r="E175" s="235" t="s">
        <v>1</v>
      </c>
      <c r="F175" s="236" t="s">
        <v>452</v>
      </c>
      <c r="G175" s="233"/>
      <c r="H175" s="237">
        <v>31.672999999999998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162</v>
      </c>
      <c r="AU175" s="243" t="s">
        <v>87</v>
      </c>
      <c r="AV175" s="13" t="s">
        <v>87</v>
      </c>
      <c r="AW175" s="13" t="s">
        <v>34</v>
      </c>
      <c r="AX175" s="13" t="s">
        <v>77</v>
      </c>
      <c r="AY175" s="243" t="s">
        <v>121</v>
      </c>
    </row>
    <row r="176" s="13" customFormat="1">
      <c r="A176" s="13"/>
      <c r="B176" s="232"/>
      <c r="C176" s="233"/>
      <c r="D176" s="234" t="s">
        <v>162</v>
      </c>
      <c r="E176" s="235" t="s">
        <v>1</v>
      </c>
      <c r="F176" s="236" t="s">
        <v>453</v>
      </c>
      <c r="G176" s="233"/>
      <c r="H176" s="237">
        <v>63.509999999999998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162</v>
      </c>
      <c r="AU176" s="243" t="s">
        <v>87</v>
      </c>
      <c r="AV176" s="13" t="s">
        <v>87</v>
      </c>
      <c r="AW176" s="13" t="s">
        <v>34</v>
      </c>
      <c r="AX176" s="13" t="s">
        <v>77</v>
      </c>
      <c r="AY176" s="243" t="s">
        <v>121</v>
      </c>
    </row>
    <row r="177" s="13" customFormat="1">
      <c r="A177" s="13"/>
      <c r="B177" s="232"/>
      <c r="C177" s="233"/>
      <c r="D177" s="234" t="s">
        <v>162</v>
      </c>
      <c r="E177" s="235" t="s">
        <v>1</v>
      </c>
      <c r="F177" s="236" t="s">
        <v>454</v>
      </c>
      <c r="G177" s="233"/>
      <c r="H177" s="237">
        <v>54.439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162</v>
      </c>
      <c r="AU177" s="243" t="s">
        <v>87</v>
      </c>
      <c r="AV177" s="13" t="s">
        <v>87</v>
      </c>
      <c r="AW177" s="13" t="s">
        <v>34</v>
      </c>
      <c r="AX177" s="13" t="s">
        <v>77</v>
      </c>
      <c r="AY177" s="243" t="s">
        <v>121</v>
      </c>
    </row>
    <row r="178" s="13" customFormat="1">
      <c r="A178" s="13"/>
      <c r="B178" s="232"/>
      <c r="C178" s="233"/>
      <c r="D178" s="234" t="s">
        <v>162</v>
      </c>
      <c r="E178" s="235" t="s">
        <v>1</v>
      </c>
      <c r="F178" s="236" t="s">
        <v>455</v>
      </c>
      <c r="G178" s="233"/>
      <c r="H178" s="237">
        <v>28.677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162</v>
      </c>
      <c r="AU178" s="243" t="s">
        <v>87</v>
      </c>
      <c r="AV178" s="13" t="s">
        <v>87</v>
      </c>
      <c r="AW178" s="13" t="s">
        <v>34</v>
      </c>
      <c r="AX178" s="13" t="s">
        <v>77</v>
      </c>
      <c r="AY178" s="243" t="s">
        <v>121</v>
      </c>
    </row>
    <row r="179" s="13" customFormat="1">
      <c r="A179" s="13"/>
      <c r="B179" s="232"/>
      <c r="C179" s="233"/>
      <c r="D179" s="234" t="s">
        <v>162</v>
      </c>
      <c r="E179" s="235" t="s">
        <v>1</v>
      </c>
      <c r="F179" s="236" t="s">
        <v>456</v>
      </c>
      <c r="G179" s="233"/>
      <c r="H179" s="237">
        <v>80.405000000000001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162</v>
      </c>
      <c r="AU179" s="243" t="s">
        <v>87</v>
      </c>
      <c r="AV179" s="13" t="s">
        <v>87</v>
      </c>
      <c r="AW179" s="13" t="s">
        <v>34</v>
      </c>
      <c r="AX179" s="13" t="s">
        <v>77</v>
      </c>
      <c r="AY179" s="243" t="s">
        <v>121</v>
      </c>
    </row>
    <row r="180" s="13" customFormat="1">
      <c r="A180" s="13"/>
      <c r="B180" s="232"/>
      <c r="C180" s="233"/>
      <c r="D180" s="234" t="s">
        <v>162</v>
      </c>
      <c r="E180" s="235" t="s">
        <v>1</v>
      </c>
      <c r="F180" s="236" t="s">
        <v>457</v>
      </c>
      <c r="G180" s="233"/>
      <c r="H180" s="237">
        <v>75.004999999999995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162</v>
      </c>
      <c r="AU180" s="243" t="s">
        <v>87</v>
      </c>
      <c r="AV180" s="13" t="s">
        <v>87</v>
      </c>
      <c r="AW180" s="13" t="s">
        <v>34</v>
      </c>
      <c r="AX180" s="13" t="s">
        <v>77</v>
      </c>
      <c r="AY180" s="243" t="s">
        <v>121</v>
      </c>
    </row>
    <row r="181" s="13" customFormat="1">
      <c r="A181" s="13"/>
      <c r="B181" s="232"/>
      <c r="C181" s="233"/>
      <c r="D181" s="234" t="s">
        <v>162</v>
      </c>
      <c r="E181" s="235" t="s">
        <v>1</v>
      </c>
      <c r="F181" s="236" t="s">
        <v>458</v>
      </c>
      <c r="G181" s="233"/>
      <c r="H181" s="237">
        <v>43.348999999999997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162</v>
      </c>
      <c r="AU181" s="243" t="s">
        <v>87</v>
      </c>
      <c r="AV181" s="13" t="s">
        <v>87</v>
      </c>
      <c r="AW181" s="13" t="s">
        <v>34</v>
      </c>
      <c r="AX181" s="13" t="s">
        <v>77</v>
      </c>
      <c r="AY181" s="243" t="s">
        <v>121</v>
      </c>
    </row>
    <row r="182" s="14" customFormat="1">
      <c r="A182" s="14"/>
      <c r="B182" s="244"/>
      <c r="C182" s="245"/>
      <c r="D182" s="234" t="s">
        <v>162</v>
      </c>
      <c r="E182" s="246" t="s">
        <v>1</v>
      </c>
      <c r="F182" s="247" t="s">
        <v>164</v>
      </c>
      <c r="G182" s="245"/>
      <c r="H182" s="248">
        <v>1078.6800000000001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162</v>
      </c>
      <c r="AU182" s="254" t="s">
        <v>87</v>
      </c>
      <c r="AV182" s="14" t="s">
        <v>127</v>
      </c>
      <c r="AW182" s="14" t="s">
        <v>34</v>
      </c>
      <c r="AX182" s="14" t="s">
        <v>85</v>
      </c>
      <c r="AY182" s="254" t="s">
        <v>121</v>
      </c>
    </row>
    <row r="183" s="2" customFormat="1" ht="16.5" customHeight="1">
      <c r="A183" s="37"/>
      <c r="B183" s="38"/>
      <c r="C183" s="218" t="s">
        <v>165</v>
      </c>
      <c r="D183" s="218" t="s">
        <v>123</v>
      </c>
      <c r="E183" s="219" t="s">
        <v>192</v>
      </c>
      <c r="F183" s="220" t="s">
        <v>459</v>
      </c>
      <c r="G183" s="221" t="s">
        <v>142</v>
      </c>
      <c r="H183" s="222">
        <v>299.45600000000002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42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127</v>
      </c>
      <c r="AT183" s="230" t="s">
        <v>123</v>
      </c>
      <c r="AU183" s="230" t="s">
        <v>87</v>
      </c>
      <c r="AY183" s="16" t="s">
        <v>121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85</v>
      </c>
      <c r="BK183" s="231">
        <f>ROUND(I183*H183,2)</f>
        <v>0</v>
      </c>
      <c r="BL183" s="16" t="s">
        <v>127</v>
      </c>
      <c r="BM183" s="230" t="s">
        <v>181</v>
      </c>
    </row>
    <row r="184" s="13" customFormat="1">
      <c r="A184" s="13"/>
      <c r="B184" s="232"/>
      <c r="C184" s="233"/>
      <c r="D184" s="234" t="s">
        <v>162</v>
      </c>
      <c r="E184" s="235" t="s">
        <v>1</v>
      </c>
      <c r="F184" s="236" t="s">
        <v>460</v>
      </c>
      <c r="G184" s="233"/>
      <c r="H184" s="237">
        <v>12.263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162</v>
      </c>
      <c r="AU184" s="243" t="s">
        <v>87</v>
      </c>
      <c r="AV184" s="13" t="s">
        <v>87</v>
      </c>
      <c r="AW184" s="13" t="s">
        <v>34</v>
      </c>
      <c r="AX184" s="13" t="s">
        <v>77</v>
      </c>
      <c r="AY184" s="243" t="s">
        <v>121</v>
      </c>
    </row>
    <row r="185" s="13" customFormat="1">
      <c r="A185" s="13"/>
      <c r="B185" s="232"/>
      <c r="C185" s="233"/>
      <c r="D185" s="234" t="s">
        <v>162</v>
      </c>
      <c r="E185" s="235" t="s">
        <v>1</v>
      </c>
      <c r="F185" s="236" t="s">
        <v>461</v>
      </c>
      <c r="G185" s="233"/>
      <c r="H185" s="237">
        <v>10.654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162</v>
      </c>
      <c r="AU185" s="243" t="s">
        <v>87</v>
      </c>
      <c r="AV185" s="13" t="s">
        <v>87</v>
      </c>
      <c r="AW185" s="13" t="s">
        <v>34</v>
      </c>
      <c r="AX185" s="13" t="s">
        <v>77</v>
      </c>
      <c r="AY185" s="243" t="s">
        <v>121</v>
      </c>
    </row>
    <row r="186" s="13" customFormat="1">
      <c r="A186" s="13"/>
      <c r="B186" s="232"/>
      <c r="C186" s="233"/>
      <c r="D186" s="234" t="s">
        <v>162</v>
      </c>
      <c r="E186" s="235" t="s">
        <v>1</v>
      </c>
      <c r="F186" s="236" t="s">
        <v>462</v>
      </c>
      <c r="G186" s="233"/>
      <c r="H186" s="237">
        <v>4.8540000000000001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162</v>
      </c>
      <c r="AU186" s="243" t="s">
        <v>87</v>
      </c>
      <c r="AV186" s="13" t="s">
        <v>87</v>
      </c>
      <c r="AW186" s="13" t="s">
        <v>34</v>
      </c>
      <c r="AX186" s="13" t="s">
        <v>77</v>
      </c>
      <c r="AY186" s="243" t="s">
        <v>121</v>
      </c>
    </row>
    <row r="187" s="13" customFormat="1">
      <c r="A187" s="13"/>
      <c r="B187" s="232"/>
      <c r="C187" s="233"/>
      <c r="D187" s="234" t="s">
        <v>162</v>
      </c>
      <c r="E187" s="235" t="s">
        <v>1</v>
      </c>
      <c r="F187" s="236" t="s">
        <v>463</v>
      </c>
      <c r="G187" s="233"/>
      <c r="H187" s="237">
        <v>5.7240000000000002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162</v>
      </c>
      <c r="AU187" s="243" t="s">
        <v>87</v>
      </c>
      <c r="AV187" s="13" t="s">
        <v>87</v>
      </c>
      <c r="AW187" s="13" t="s">
        <v>34</v>
      </c>
      <c r="AX187" s="13" t="s">
        <v>77</v>
      </c>
      <c r="AY187" s="243" t="s">
        <v>121</v>
      </c>
    </row>
    <row r="188" s="13" customFormat="1">
      <c r="A188" s="13"/>
      <c r="B188" s="232"/>
      <c r="C188" s="233"/>
      <c r="D188" s="234" t="s">
        <v>162</v>
      </c>
      <c r="E188" s="235" t="s">
        <v>1</v>
      </c>
      <c r="F188" s="236" t="s">
        <v>464</v>
      </c>
      <c r="G188" s="233"/>
      <c r="H188" s="237">
        <v>4.7910000000000004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162</v>
      </c>
      <c r="AU188" s="243" t="s">
        <v>87</v>
      </c>
      <c r="AV188" s="13" t="s">
        <v>87</v>
      </c>
      <c r="AW188" s="13" t="s">
        <v>34</v>
      </c>
      <c r="AX188" s="13" t="s">
        <v>77</v>
      </c>
      <c r="AY188" s="243" t="s">
        <v>121</v>
      </c>
    </row>
    <row r="189" s="13" customFormat="1">
      <c r="A189" s="13"/>
      <c r="B189" s="232"/>
      <c r="C189" s="233"/>
      <c r="D189" s="234" t="s">
        <v>162</v>
      </c>
      <c r="E189" s="235" t="s">
        <v>1</v>
      </c>
      <c r="F189" s="236" t="s">
        <v>465</v>
      </c>
      <c r="G189" s="233"/>
      <c r="H189" s="237">
        <v>13.055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162</v>
      </c>
      <c r="AU189" s="243" t="s">
        <v>87</v>
      </c>
      <c r="AV189" s="13" t="s">
        <v>87</v>
      </c>
      <c r="AW189" s="13" t="s">
        <v>34</v>
      </c>
      <c r="AX189" s="13" t="s">
        <v>77</v>
      </c>
      <c r="AY189" s="243" t="s">
        <v>121</v>
      </c>
    </row>
    <row r="190" s="13" customFormat="1">
      <c r="A190" s="13"/>
      <c r="B190" s="232"/>
      <c r="C190" s="233"/>
      <c r="D190" s="234" t="s">
        <v>162</v>
      </c>
      <c r="E190" s="235" t="s">
        <v>1</v>
      </c>
      <c r="F190" s="236" t="s">
        <v>466</v>
      </c>
      <c r="G190" s="233"/>
      <c r="H190" s="237">
        <v>15.314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162</v>
      </c>
      <c r="AU190" s="243" t="s">
        <v>87</v>
      </c>
      <c r="AV190" s="13" t="s">
        <v>87</v>
      </c>
      <c r="AW190" s="13" t="s">
        <v>34</v>
      </c>
      <c r="AX190" s="13" t="s">
        <v>77</v>
      </c>
      <c r="AY190" s="243" t="s">
        <v>121</v>
      </c>
    </row>
    <row r="191" s="13" customFormat="1">
      <c r="A191" s="13"/>
      <c r="B191" s="232"/>
      <c r="C191" s="233"/>
      <c r="D191" s="234" t="s">
        <v>162</v>
      </c>
      <c r="E191" s="235" t="s">
        <v>1</v>
      </c>
      <c r="F191" s="236" t="s">
        <v>467</v>
      </c>
      <c r="G191" s="233"/>
      <c r="H191" s="237">
        <v>12.768000000000001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162</v>
      </c>
      <c r="AU191" s="243" t="s">
        <v>87</v>
      </c>
      <c r="AV191" s="13" t="s">
        <v>87</v>
      </c>
      <c r="AW191" s="13" t="s">
        <v>34</v>
      </c>
      <c r="AX191" s="13" t="s">
        <v>77</v>
      </c>
      <c r="AY191" s="243" t="s">
        <v>121</v>
      </c>
    </row>
    <row r="192" s="13" customFormat="1">
      <c r="A192" s="13"/>
      <c r="B192" s="232"/>
      <c r="C192" s="233"/>
      <c r="D192" s="234" t="s">
        <v>162</v>
      </c>
      <c r="E192" s="235" t="s">
        <v>1</v>
      </c>
      <c r="F192" s="236" t="s">
        <v>468</v>
      </c>
      <c r="G192" s="233"/>
      <c r="H192" s="237">
        <v>30.786999999999999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162</v>
      </c>
      <c r="AU192" s="243" t="s">
        <v>87</v>
      </c>
      <c r="AV192" s="13" t="s">
        <v>87</v>
      </c>
      <c r="AW192" s="13" t="s">
        <v>34</v>
      </c>
      <c r="AX192" s="13" t="s">
        <v>77</v>
      </c>
      <c r="AY192" s="243" t="s">
        <v>121</v>
      </c>
    </row>
    <row r="193" s="13" customFormat="1">
      <c r="A193" s="13"/>
      <c r="B193" s="232"/>
      <c r="C193" s="233"/>
      <c r="D193" s="234" t="s">
        <v>162</v>
      </c>
      <c r="E193" s="235" t="s">
        <v>1</v>
      </c>
      <c r="F193" s="236" t="s">
        <v>469</v>
      </c>
      <c r="G193" s="233"/>
      <c r="H193" s="237">
        <v>28.875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162</v>
      </c>
      <c r="AU193" s="243" t="s">
        <v>87</v>
      </c>
      <c r="AV193" s="13" t="s">
        <v>87</v>
      </c>
      <c r="AW193" s="13" t="s">
        <v>34</v>
      </c>
      <c r="AX193" s="13" t="s">
        <v>77</v>
      </c>
      <c r="AY193" s="243" t="s">
        <v>121</v>
      </c>
    </row>
    <row r="194" s="13" customFormat="1">
      <c r="A194" s="13"/>
      <c r="B194" s="232"/>
      <c r="C194" s="233"/>
      <c r="D194" s="234" t="s">
        <v>162</v>
      </c>
      <c r="E194" s="235" t="s">
        <v>1</v>
      </c>
      <c r="F194" s="236" t="s">
        <v>470</v>
      </c>
      <c r="G194" s="233"/>
      <c r="H194" s="237">
        <v>13.712999999999999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162</v>
      </c>
      <c r="AU194" s="243" t="s">
        <v>87</v>
      </c>
      <c r="AV194" s="13" t="s">
        <v>87</v>
      </c>
      <c r="AW194" s="13" t="s">
        <v>34</v>
      </c>
      <c r="AX194" s="13" t="s">
        <v>77</v>
      </c>
      <c r="AY194" s="243" t="s">
        <v>121</v>
      </c>
    </row>
    <row r="195" s="13" customFormat="1">
      <c r="A195" s="13"/>
      <c r="B195" s="232"/>
      <c r="C195" s="233"/>
      <c r="D195" s="234" t="s">
        <v>162</v>
      </c>
      <c r="E195" s="235" t="s">
        <v>1</v>
      </c>
      <c r="F195" s="236" t="s">
        <v>471</v>
      </c>
      <c r="G195" s="233"/>
      <c r="H195" s="237">
        <v>14.382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162</v>
      </c>
      <c r="AU195" s="243" t="s">
        <v>87</v>
      </c>
      <c r="AV195" s="13" t="s">
        <v>87</v>
      </c>
      <c r="AW195" s="13" t="s">
        <v>34</v>
      </c>
      <c r="AX195" s="13" t="s">
        <v>77</v>
      </c>
      <c r="AY195" s="243" t="s">
        <v>121</v>
      </c>
    </row>
    <row r="196" s="13" customFormat="1">
      <c r="A196" s="13"/>
      <c r="B196" s="232"/>
      <c r="C196" s="233"/>
      <c r="D196" s="234" t="s">
        <v>162</v>
      </c>
      <c r="E196" s="235" t="s">
        <v>1</v>
      </c>
      <c r="F196" s="236" t="s">
        <v>472</v>
      </c>
      <c r="G196" s="233"/>
      <c r="H196" s="237">
        <v>9.7240000000000002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162</v>
      </c>
      <c r="AU196" s="243" t="s">
        <v>87</v>
      </c>
      <c r="AV196" s="13" t="s">
        <v>87</v>
      </c>
      <c r="AW196" s="13" t="s">
        <v>34</v>
      </c>
      <c r="AX196" s="13" t="s">
        <v>77</v>
      </c>
      <c r="AY196" s="243" t="s">
        <v>121</v>
      </c>
    </row>
    <row r="197" s="13" customFormat="1">
      <c r="A197" s="13"/>
      <c r="B197" s="232"/>
      <c r="C197" s="233"/>
      <c r="D197" s="234" t="s">
        <v>162</v>
      </c>
      <c r="E197" s="235" t="s">
        <v>1</v>
      </c>
      <c r="F197" s="236" t="s">
        <v>473</v>
      </c>
      <c r="G197" s="233"/>
      <c r="H197" s="237">
        <v>8.4100000000000001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162</v>
      </c>
      <c r="AU197" s="243" t="s">
        <v>87</v>
      </c>
      <c r="AV197" s="13" t="s">
        <v>87</v>
      </c>
      <c r="AW197" s="13" t="s">
        <v>34</v>
      </c>
      <c r="AX197" s="13" t="s">
        <v>77</v>
      </c>
      <c r="AY197" s="243" t="s">
        <v>121</v>
      </c>
    </row>
    <row r="198" s="13" customFormat="1">
      <c r="A198" s="13"/>
      <c r="B198" s="232"/>
      <c r="C198" s="233"/>
      <c r="D198" s="234" t="s">
        <v>162</v>
      </c>
      <c r="E198" s="235" t="s">
        <v>1</v>
      </c>
      <c r="F198" s="236" t="s">
        <v>474</v>
      </c>
      <c r="G198" s="233"/>
      <c r="H198" s="237">
        <v>10.836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162</v>
      </c>
      <c r="AU198" s="243" t="s">
        <v>87</v>
      </c>
      <c r="AV198" s="13" t="s">
        <v>87</v>
      </c>
      <c r="AW198" s="13" t="s">
        <v>34</v>
      </c>
      <c r="AX198" s="13" t="s">
        <v>77</v>
      </c>
      <c r="AY198" s="243" t="s">
        <v>121</v>
      </c>
    </row>
    <row r="199" s="13" customFormat="1">
      <c r="A199" s="13"/>
      <c r="B199" s="232"/>
      <c r="C199" s="233"/>
      <c r="D199" s="234" t="s">
        <v>162</v>
      </c>
      <c r="E199" s="235" t="s">
        <v>1</v>
      </c>
      <c r="F199" s="236" t="s">
        <v>475</v>
      </c>
      <c r="G199" s="233"/>
      <c r="H199" s="237">
        <v>13.365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162</v>
      </c>
      <c r="AU199" s="243" t="s">
        <v>87</v>
      </c>
      <c r="AV199" s="13" t="s">
        <v>87</v>
      </c>
      <c r="AW199" s="13" t="s">
        <v>34</v>
      </c>
      <c r="AX199" s="13" t="s">
        <v>77</v>
      </c>
      <c r="AY199" s="243" t="s">
        <v>121</v>
      </c>
    </row>
    <row r="200" s="13" customFormat="1">
      <c r="A200" s="13"/>
      <c r="B200" s="232"/>
      <c r="C200" s="233"/>
      <c r="D200" s="234" t="s">
        <v>162</v>
      </c>
      <c r="E200" s="235" t="s">
        <v>1</v>
      </c>
      <c r="F200" s="236" t="s">
        <v>476</v>
      </c>
      <c r="G200" s="233"/>
      <c r="H200" s="237">
        <v>27.420000000000002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162</v>
      </c>
      <c r="AU200" s="243" t="s">
        <v>87</v>
      </c>
      <c r="AV200" s="13" t="s">
        <v>87</v>
      </c>
      <c r="AW200" s="13" t="s">
        <v>34</v>
      </c>
      <c r="AX200" s="13" t="s">
        <v>77</v>
      </c>
      <c r="AY200" s="243" t="s">
        <v>121</v>
      </c>
    </row>
    <row r="201" s="13" customFormat="1">
      <c r="A201" s="13"/>
      <c r="B201" s="232"/>
      <c r="C201" s="233"/>
      <c r="D201" s="234" t="s">
        <v>162</v>
      </c>
      <c r="E201" s="235" t="s">
        <v>1</v>
      </c>
      <c r="F201" s="236" t="s">
        <v>477</v>
      </c>
      <c r="G201" s="233"/>
      <c r="H201" s="237">
        <v>15.004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162</v>
      </c>
      <c r="AU201" s="243" t="s">
        <v>87</v>
      </c>
      <c r="AV201" s="13" t="s">
        <v>87</v>
      </c>
      <c r="AW201" s="13" t="s">
        <v>34</v>
      </c>
      <c r="AX201" s="13" t="s">
        <v>77</v>
      </c>
      <c r="AY201" s="243" t="s">
        <v>121</v>
      </c>
    </row>
    <row r="202" s="13" customFormat="1">
      <c r="A202" s="13"/>
      <c r="B202" s="232"/>
      <c r="C202" s="233"/>
      <c r="D202" s="234" t="s">
        <v>162</v>
      </c>
      <c r="E202" s="235" t="s">
        <v>1</v>
      </c>
      <c r="F202" s="236" t="s">
        <v>478</v>
      </c>
      <c r="G202" s="233"/>
      <c r="H202" s="237">
        <v>5.4669999999999996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162</v>
      </c>
      <c r="AU202" s="243" t="s">
        <v>87</v>
      </c>
      <c r="AV202" s="13" t="s">
        <v>87</v>
      </c>
      <c r="AW202" s="13" t="s">
        <v>34</v>
      </c>
      <c r="AX202" s="13" t="s">
        <v>77</v>
      </c>
      <c r="AY202" s="243" t="s">
        <v>121</v>
      </c>
    </row>
    <row r="203" s="13" customFormat="1">
      <c r="A203" s="13"/>
      <c r="B203" s="232"/>
      <c r="C203" s="233"/>
      <c r="D203" s="234" t="s">
        <v>162</v>
      </c>
      <c r="E203" s="235" t="s">
        <v>1</v>
      </c>
      <c r="F203" s="236" t="s">
        <v>479</v>
      </c>
      <c r="G203" s="233"/>
      <c r="H203" s="237">
        <v>22.902000000000001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162</v>
      </c>
      <c r="AU203" s="243" t="s">
        <v>87</v>
      </c>
      <c r="AV203" s="13" t="s">
        <v>87</v>
      </c>
      <c r="AW203" s="13" t="s">
        <v>34</v>
      </c>
      <c r="AX203" s="13" t="s">
        <v>77</v>
      </c>
      <c r="AY203" s="243" t="s">
        <v>121</v>
      </c>
    </row>
    <row r="204" s="13" customFormat="1">
      <c r="A204" s="13"/>
      <c r="B204" s="232"/>
      <c r="C204" s="233"/>
      <c r="D204" s="234" t="s">
        <v>162</v>
      </c>
      <c r="E204" s="235" t="s">
        <v>1</v>
      </c>
      <c r="F204" s="236" t="s">
        <v>480</v>
      </c>
      <c r="G204" s="233"/>
      <c r="H204" s="237">
        <v>17.143000000000001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162</v>
      </c>
      <c r="AU204" s="243" t="s">
        <v>87</v>
      </c>
      <c r="AV204" s="13" t="s">
        <v>87</v>
      </c>
      <c r="AW204" s="13" t="s">
        <v>34</v>
      </c>
      <c r="AX204" s="13" t="s">
        <v>77</v>
      </c>
      <c r="AY204" s="243" t="s">
        <v>121</v>
      </c>
    </row>
    <row r="205" s="13" customFormat="1">
      <c r="A205" s="13"/>
      <c r="B205" s="232"/>
      <c r="C205" s="233"/>
      <c r="D205" s="234" t="s">
        <v>162</v>
      </c>
      <c r="E205" s="235" t="s">
        <v>1</v>
      </c>
      <c r="F205" s="236" t="s">
        <v>481</v>
      </c>
      <c r="G205" s="233"/>
      <c r="H205" s="237">
        <v>2.0049999999999999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162</v>
      </c>
      <c r="AU205" s="243" t="s">
        <v>87</v>
      </c>
      <c r="AV205" s="13" t="s">
        <v>87</v>
      </c>
      <c r="AW205" s="13" t="s">
        <v>34</v>
      </c>
      <c r="AX205" s="13" t="s">
        <v>77</v>
      </c>
      <c r="AY205" s="243" t="s">
        <v>121</v>
      </c>
    </row>
    <row r="206" s="14" customFormat="1">
      <c r="A206" s="14"/>
      <c r="B206" s="244"/>
      <c r="C206" s="245"/>
      <c r="D206" s="234" t="s">
        <v>162</v>
      </c>
      <c r="E206" s="246" t="s">
        <v>1</v>
      </c>
      <c r="F206" s="247" t="s">
        <v>164</v>
      </c>
      <c r="G206" s="245"/>
      <c r="H206" s="248">
        <v>299.45600000000002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162</v>
      </c>
      <c r="AU206" s="254" t="s">
        <v>87</v>
      </c>
      <c r="AV206" s="14" t="s">
        <v>127</v>
      </c>
      <c r="AW206" s="14" t="s">
        <v>34</v>
      </c>
      <c r="AX206" s="14" t="s">
        <v>85</v>
      </c>
      <c r="AY206" s="254" t="s">
        <v>121</v>
      </c>
    </row>
    <row r="207" s="2" customFormat="1" ht="16.5" customHeight="1">
      <c r="A207" s="37"/>
      <c r="B207" s="38"/>
      <c r="C207" s="218" t="s">
        <v>8</v>
      </c>
      <c r="D207" s="218" t="s">
        <v>123</v>
      </c>
      <c r="E207" s="219" t="s">
        <v>204</v>
      </c>
      <c r="F207" s="220" t="s">
        <v>482</v>
      </c>
      <c r="G207" s="221" t="s">
        <v>142</v>
      </c>
      <c r="H207" s="222">
        <v>193.74500000000001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42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127</v>
      </c>
      <c r="AT207" s="230" t="s">
        <v>123</v>
      </c>
      <c r="AU207" s="230" t="s">
        <v>87</v>
      </c>
      <c r="AY207" s="16" t="s">
        <v>121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85</v>
      </c>
      <c r="BK207" s="231">
        <f>ROUND(I207*H207,2)</f>
        <v>0</v>
      </c>
      <c r="BL207" s="16" t="s">
        <v>127</v>
      </c>
      <c r="BM207" s="230" t="s">
        <v>194</v>
      </c>
    </row>
    <row r="208" s="2" customFormat="1" ht="16.5" customHeight="1">
      <c r="A208" s="37"/>
      <c r="B208" s="38"/>
      <c r="C208" s="218" t="s">
        <v>191</v>
      </c>
      <c r="D208" s="218" t="s">
        <v>123</v>
      </c>
      <c r="E208" s="219" t="s">
        <v>208</v>
      </c>
      <c r="F208" s="220" t="s">
        <v>483</v>
      </c>
      <c r="G208" s="221" t="s">
        <v>142</v>
      </c>
      <c r="H208" s="222">
        <v>779.22400000000005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42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127</v>
      </c>
      <c r="AT208" s="230" t="s">
        <v>123</v>
      </c>
      <c r="AU208" s="230" t="s">
        <v>87</v>
      </c>
      <c r="AY208" s="16" t="s">
        <v>121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85</v>
      </c>
      <c r="BK208" s="231">
        <f>ROUND(I208*H208,2)</f>
        <v>0</v>
      </c>
      <c r="BL208" s="16" t="s">
        <v>127</v>
      </c>
      <c r="BM208" s="230" t="s">
        <v>206</v>
      </c>
    </row>
    <row r="209" s="13" customFormat="1">
      <c r="A209" s="13"/>
      <c r="B209" s="232"/>
      <c r="C209" s="233"/>
      <c r="D209" s="234" t="s">
        <v>162</v>
      </c>
      <c r="E209" s="235" t="s">
        <v>1</v>
      </c>
      <c r="F209" s="236" t="s">
        <v>484</v>
      </c>
      <c r="G209" s="233"/>
      <c r="H209" s="237">
        <v>779.22400000000005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162</v>
      </c>
      <c r="AU209" s="243" t="s">
        <v>87</v>
      </c>
      <c r="AV209" s="13" t="s">
        <v>87</v>
      </c>
      <c r="AW209" s="13" t="s">
        <v>34</v>
      </c>
      <c r="AX209" s="13" t="s">
        <v>77</v>
      </c>
      <c r="AY209" s="243" t="s">
        <v>121</v>
      </c>
    </row>
    <row r="210" s="14" customFormat="1">
      <c r="A210" s="14"/>
      <c r="B210" s="244"/>
      <c r="C210" s="245"/>
      <c r="D210" s="234" t="s">
        <v>162</v>
      </c>
      <c r="E210" s="246" t="s">
        <v>1</v>
      </c>
      <c r="F210" s="247" t="s">
        <v>164</v>
      </c>
      <c r="G210" s="245"/>
      <c r="H210" s="248">
        <v>779.22400000000005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162</v>
      </c>
      <c r="AU210" s="254" t="s">
        <v>87</v>
      </c>
      <c r="AV210" s="14" t="s">
        <v>127</v>
      </c>
      <c r="AW210" s="14" t="s">
        <v>34</v>
      </c>
      <c r="AX210" s="14" t="s">
        <v>85</v>
      </c>
      <c r="AY210" s="254" t="s">
        <v>121</v>
      </c>
    </row>
    <row r="211" s="2" customFormat="1" ht="16.5" customHeight="1">
      <c r="A211" s="37"/>
      <c r="B211" s="38"/>
      <c r="C211" s="218" t="s">
        <v>154</v>
      </c>
      <c r="D211" s="218" t="s">
        <v>123</v>
      </c>
      <c r="E211" s="219" t="s">
        <v>212</v>
      </c>
      <c r="F211" s="220" t="s">
        <v>485</v>
      </c>
      <c r="G211" s="221" t="s">
        <v>142</v>
      </c>
      <c r="H211" s="222">
        <v>193.74500000000001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42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127</v>
      </c>
      <c r="AT211" s="230" t="s">
        <v>123</v>
      </c>
      <c r="AU211" s="230" t="s">
        <v>87</v>
      </c>
      <c r="AY211" s="16" t="s">
        <v>121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85</v>
      </c>
      <c r="BK211" s="231">
        <f>ROUND(I211*H211,2)</f>
        <v>0</v>
      </c>
      <c r="BL211" s="16" t="s">
        <v>127</v>
      </c>
      <c r="BM211" s="230" t="s">
        <v>210</v>
      </c>
    </row>
    <row r="212" s="2" customFormat="1" ht="16.5" customHeight="1">
      <c r="A212" s="37"/>
      <c r="B212" s="38"/>
      <c r="C212" s="218" t="s">
        <v>207</v>
      </c>
      <c r="D212" s="218" t="s">
        <v>123</v>
      </c>
      <c r="E212" s="219" t="s">
        <v>216</v>
      </c>
      <c r="F212" s="220" t="s">
        <v>486</v>
      </c>
      <c r="G212" s="221" t="s">
        <v>142</v>
      </c>
      <c r="H212" s="222">
        <v>779.22400000000005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42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127</v>
      </c>
      <c r="AT212" s="230" t="s">
        <v>123</v>
      </c>
      <c r="AU212" s="230" t="s">
        <v>87</v>
      </c>
      <c r="AY212" s="16" t="s">
        <v>121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85</v>
      </c>
      <c r="BK212" s="231">
        <f>ROUND(I212*H212,2)</f>
        <v>0</v>
      </c>
      <c r="BL212" s="16" t="s">
        <v>127</v>
      </c>
      <c r="BM212" s="230" t="s">
        <v>214</v>
      </c>
    </row>
    <row r="213" s="2" customFormat="1" ht="16.5" customHeight="1">
      <c r="A213" s="37"/>
      <c r="B213" s="38"/>
      <c r="C213" s="218" t="s">
        <v>158</v>
      </c>
      <c r="D213" s="218" t="s">
        <v>123</v>
      </c>
      <c r="E213" s="219" t="s">
        <v>487</v>
      </c>
      <c r="F213" s="220" t="s">
        <v>488</v>
      </c>
      <c r="G213" s="221" t="s">
        <v>142</v>
      </c>
      <c r="H213" s="222">
        <v>193.74500000000001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42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127</v>
      </c>
      <c r="AT213" s="230" t="s">
        <v>123</v>
      </c>
      <c r="AU213" s="230" t="s">
        <v>87</v>
      </c>
      <c r="AY213" s="16" t="s">
        <v>121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85</v>
      </c>
      <c r="BK213" s="231">
        <f>ROUND(I213*H213,2)</f>
        <v>0</v>
      </c>
      <c r="BL213" s="16" t="s">
        <v>127</v>
      </c>
      <c r="BM213" s="230" t="s">
        <v>218</v>
      </c>
    </row>
    <row r="214" s="2" customFormat="1" ht="16.5" customHeight="1">
      <c r="A214" s="37"/>
      <c r="B214" s="38"/>
      <c r="C214" s="218" t="s">
        <v>215</v>
      </c>
      <c r="D214" s="218" t="s">
        <v>123</v>
      </c>
      <c r="E214" s="219" t="s">
        <v>489</v>
      </c>
      <c r="F214" s="220" t="s">
        <v>490</v>
      </c>
      <c r="G214" s="221" t="s">
        <v>142</v>
      </c>
      <c r="H214" s="222">
        <v>779.22400000000005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42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127</v>
      </c>
      <c r="AT214" s="230" t="s">
        <v>123</v>
      </c>
      <c r="AU214" s="230" t="s">
        <v>87</v>
      </c>
      <c r="AY214" s="16" t="s">
        <v>121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85</v>
      </c>
      <c r="BK214" s="231">
        <f>ROUND(I214*H214,2)</f>
        <v>0</v>
      </c>
      <c r="BL214" s="16" t="s">
        <v>127</v>
      </c>
      <c r="BM214" s="230" t="s">
        <v>221</v>
      </c>
    </row>
    <row r="215" s="2" customFormat="1" ht="16.5" customHeight="1">
      <c r="A215" s="37"/>
      <c r="B215" s="38"/>
      <c r="C215" s="218" t="s">
        <v>161</v>
      </c>
      <c r="D215" s="218" t="s">
        <v>123</v>
      </c>
      <c r="E215" s="219" t="s">
        <v>226</v>
      </c>
      <c r="F215" s="220" t="s">
        <v>491</v>
      </c>
      <c r="G215" s="221" t="s">
        <v>142</v>
      </c>
      <c r="H215" s="222">
        <v>193.74500000000001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42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127</v>
      </c>
      <c r="AT215" s="230" t="s">
        <v>123</v>
      </c>
      <c r="AU215" s="230" t="s">
        <v>87</v>
      </c>
      <c r="AY215" s="16" t="s">
        <v>121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85</v>
      </c>
      <c r="BK215" s="231">
        <f>ROUND(I215*H215,2)</f>
        <v>0</v>
      </c>
      <c r="BL215" s="16" t="s">
        <v>127</v>
      </c>
      <c r="BM215" s="230" t="s">
        <v>225</v>
      </c>
    </row>
    <row r="216" s="2" customFormat="1" ht="16.5" customHeight="1">
      <c r="A216" s="37"/>
      <c r="B216" s="38"/>
      <c r="C216" s="218" t="s">
        <v>222</v>
      </c>
      <c r="D216" s="218" t="s">
        <v>123</v>
      </c>
      <c r="E216" s="219" t="s">
        <v>229</v>
      </c>
      <c r="F216" s="220" t="s">
        <v>492</v>
      </c>
      <c r="G216" s="221" t="s">
        <v>142</v>
      </c>
      <c r="H216" s="222">
        <v>779.22400000000005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42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127</v>
      </c>
      <c r="AT216" s="230" t="s">
        <v>123</v>
      </c>
      <c r="AU216" s="230" t="s">
        <v>87</v>
      </c>
      <c r="AY216" s="16" t="s">
        <v>121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85</v>
      </c>
      <c r="BK216" s="231">
        <f>ROUND(I216*H216,2)</f>
        <v>0</v>
      </c>
      <c r="BL216" s="16" t="s">
        <v>127</v>
      </c>
      <c r="BM216" s="230" t="s">
        <v>228</v>
      </c>
    </row>
    <row r="217" s="2" customFormat="1" ht="16.5" customHeight="1">
      <c r="A217" s="37"/>
      <c r="B217" s="38"/>
      <c r="C217" s="218" t="s">
        <v>168</v>
      </c>
      <c r="D217" s="218" t="s">
        <v>123</v>
      </c>
      <c r="E217" s="219" t="s">
        <v>232</v>
      </c>
      <c r="F217" s="220" t="s">
        <v>493</v>
      </c>
      <c r="G217" s="221" t="s">
        <v>142</v>
      </c>
      <c r="H217" s="222">
        <v>193.74500000000001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42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127</v>
      </c>
      <c r="AT217" s="230" t="s">
        <v>123</v>
      </c>
      <c r="AU217" s="230" t="s">
        <v>87</v>
      </c>
      <c r="AY217" s="16" t="s">
        <v>121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85</v>
      </c>
      <c r="BK217" s="231">
        <f>ROUND(I217*H217,2)</f>
        <v>0</v>
      </c>
      <c r="BL217" s="16" t="s">
        <v>127</v>
      </c>
      <c r="BM217" s="230" t="s">
        <v>231</v>
      </c>
    </row>
    <row r="218" s="2" customFormat="1" ht="16.5" customHeight="1">
      <c r="A218" s="37"/>
      <c r="B218" s="38"/>
      <c r="C218" s="218" t="s">
        <v>7</v>
      </c>
      <c r="D218" s="218" t="s">
        <v>123</v>
      </c>
      <c r="E218" s="219" t="s">
        <v>236</v>
      </c>
      <c r="F218" s="220" t="s">
        <v>494</v>
      </c>
      <c r="G218" s="221" t="s">
        <v>142</v>
      </c>
      <c r="H218" s="222">
        <v>779.22400000000005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42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127</v>
      </c>
      <c r="AT218" s="230" t="s">
        <v>123</v>
      </c>
      <c r="AU218" s="230" t="s">
        <v>87</v>
      </c>
      <c r="AY218" s="16" t="s">
        <v>121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85</v>
      </c>
      <c r="BK218" s="231">
        <f>ROUND(I218*H218,2)</f>
        <v>0</v>
      </c>
      <c r="BL218" s="16" t="s">
        <v>127</v>
      </c>
      <c r="BM218" s="230" t="s">
        <v>234</v>
      </c>
    </row>
    <row r="219" s="2" customFormat="1" ht="16.5" customHeight="1">
      <c r="A219" s="37"/>
      <c r="B219" s="38"/>
      <c r="C219" s="218" t="s">
        <v>181</v>
      </c>
      <c r="D219" s="218" t="s">
        <v>123</v>
      </c>
      <c r="E219" s="219" t="s">
        <v>239</v>
      </c>
      <c r="F219" s="220" t="s">
        <v>495</v>
      </c>
      <c r="G219" s="221" t="s">
        <v>142</v>
      </c>
      <c r="H219" s="222">
        <v>1549.96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42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127</v>
      </c>
      <c r="AT219" s="230" t="s">
        <v>123</v>
      </c>
      <c r="AU219" s="230" t="s">
        <v>87</v>
      </c>
      <c r="AY219" s="16" t="s">
        <v>121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85</v>
      </c>
      <c r="BK219" s="231">
        <f>ROUND(I219*H219,2)</f>
        <v>0</v>
      </c>
      <c r="BL219" s="16" t="s">
        <v>127</v>
      </c>
      <c r="BM219" s="230" t="s">
        <v>238</v>
      </c>
    </row>
    <row r="220" s="13" customFormat="1">
      <c r="A220" s="13"/>
      <c r="B220" s="232"/>
      <c r="C220" s="233"/>
      <c r="D220" s="234" t="s">
        <v>162</v>
      </c>
      <c r="E220" s="235" t="s">
        <v>1</v>
      </c>
      <c r="F220" s="236" t="s">
        <v>496</v>
      </c>
      <c r="G220" s="233"/>
      <c r="H220" s="237">
        <v>1549.96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162</v>
      </c>
      <c r="AU220" s="243" t="s">
        <v>87</v>
      </c>
      <c r="AV220" s="13" t="s">
        <v>87</v>
      </c>
      <c r="AW220" s="13" t="s">
        <v>34</v>
      </c>
      <c r="AX220" s="13" t="s">
        <v>77</v>
      </c>
      <c r="AY220" s="243" t="s">
        <v>121</v>
      </c>
    </row>
    <row r="221" s="14" customFormat="1">
      <c r="A221" s="14"/>
      <c r="B221" s="244"/>
      <c r="C221" s="245"/>
      <c r="D221" s="234" t="s">
        <v>162</v>
      </c>
      <c r="E221" s="246" t="s">
        <v>1</v>
      </c>
      <c r="F221" s="247" t="s">
        <v>164</v>
      </c>
      <c r="G221" s="245"/>
      <c r="H221" s="248">
        <v>1549.96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162</v>
      </c>
      <c r="AU221" s="254" t="s">
        <v>87</v>
      </c>
      <c r="AV221" s="14" t="s">
        <v>127</v>
      </c>
      <c r="AW221" s="14" t="s">
        <v>34</v>
      </c>
      <c r="AX221" s="14" t="s">
        <v>85</v>
      </c>
      <c r="AY221" s="254" t="s">
        <v>121</v>
      </c>
    </row>
    <row r="222" s="2" customFormat="1" ht="16.5" customHeight="1">
      <c r="A222" s="37"/>
      <c r="B222" s="38"/>
      <c r="C222" s="218" t="s">
        <v>235</v>
      </c>
      <c r="D222" s="218" t="s">
        <v>123</v>
      </c>
      <c r="E222" s="219" t="s">
        <v>244</v>
      </c>
      <c r="F222" s="220" t="s">
        <v>497</v>
      </c>
      <c r="G222" s="221" t="s">
        <v>142</v>
      </c>
      <c r="H222" s="222">
        <v>6233.7920000000004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42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127</v>
      </c>
      <c r="AT222" s="230" t="s">
        <v>123</v>
      </c>
      <c r="AU222" s="230" t="s">
        <v>87</v>
      </c>
      <c r="AY222" s="16" t="s">
        <v>121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85</v>
      </c>
      <c r="BK222" s="231">
        <f>ROUND(I222*H222,2)</f>
        <v>0</v>
      </c>
      <c r="BL222" s="16" t="s">
        <v>127</v>
      </c>
      <c r="BM222" s="230" t="s">
        <v>241</v>
      </c>
    </row>
    <row r="223" s="13" customFormat="1">
      <c r="A223" s="13"/>
      <c r="B223" s="232"/>
      <c r="C223" s="233"/>
      <c r="D223" s="234" t="s">
        <v>162</v>
      </c>
      <c r="E223" s="235" t="s">
        <v>1</v>
      </c>
      <c r="F223" s="236" t="s">
        <v>498</v>
      </c>
      <c r="G223" s="233"/>
      <c r="H223" s="237">
        <v>6233.7920000000004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162</v>
      </c>
      <c r="AU223" s="243" t="s">
        <v>87</v>
      </c>
      <c r="AV223" s="13" t="s">
        <v>87</v>
      </c>
      <c r="AW223" s="13" t="s">
        <v>34</v>
      </c>
      <c r="AX223" s="13" t="s">
        <v>77</v>
      </c>
      <c r="AY223" s="243" t="s">
        <v>121</v>
      </c>
    </row>
    <row r="224" s="14" customFormat="1">
      <c r="A224" s="14"/>
      <c r="B224" s="244"/>
      <c r="C224" s="245"/>
      <c r="D224" s="234" t="s">
        <v>162</v>
      </c>
      <c r="E224" s="246" t="s">
        <v>1</v>
      </c>
      <c r="F224" s="247" t="s">
        <v>164</v>
      </c>
      <c r="G224" s="245"/>
      <c r="H224" s="248">
        <v>6233.7920000000004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162</v>
      </c>
      <c r="AU224" s="254" t="s">
        <v>87</v>
      </c>
      <c r="AV224" s="14" t="s">
        <v>127</v>
      </c>
      <c r="AW224" s="14" t="s">
        <v>34</v>
      </c>
      <c r="AX224" s="14" t="s">
        <v>85</v>
      </c>
      <c r="AY224" s="254" t="s">
        <v>121</v>
      </c>
    </row>
    <row r="225" s="2" customFormat="1" ht="16.5" customHeight="1">
      <c r="A225" s="37"/>
      <c r="B225" s="38"/>
      <c r="C225" s="218" t="s">
        <v>194</v>
      </c>
      <c r="D225" s="218" t="s">
        <v>123</v>
      </c>
      <c r="E225" s="219" t="s">
        <v>248</v>
      </c>
      <c r="F225" s="220" t="s">
        <v>499</v>
      </c>
      <c r="G225" s="221" t="s">
        <v>142</v>
      </c>
      <c r="H225" s="222">
        <v>193.74500000000001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42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127</v>
      </c>
      <c r="AT225" s="230" t="s">
        <v>123</v>
      </c>
      <c r="AU225" s="230" t="s">
        <v>87</v>
      </c>
      <c r="AY225" s="16" t="s">
        <v>121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85</v>
      </c>
      <c r="BK225" s="231">
        <f>ROUND(I225*H225,2)</f>
        <v>0</v>
      </c>
      <c r="BL225" s="16" t="s">
        <v>127</v>
      </c>
      <c r="BM225" s="230" t="s">
        <v>246</v>
      </c>
    </row>
    <row r="226" s="2" customFormat="1" ht="16.5" customHeight="1">
      <c r="A226" s="37"/>
      <c r="B226" s="38"/>
      <c r="C226" s="218" t="s">
        <v>243</v>
      </c>
      <c r="D226" s="218" t="s">
        <v>123</v>
      </c>
      <c r="E226" s="219" t="s">
        <v>252</v>
      </c>
      <c r="F226" s="220" t="s">
        <v>500</v>
      </c>
      <c r="G226" s="221" t="s">
        <v>142</v>
      </c>
      <c r="H226" s="222">
        <v>779.22400000000005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42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127</v>
      </c>
      <c r="AT226" s="230" t="s">
        <v>123</v>
      </c>
      <c r="AU226" s="230" t="s">
        <v>87</v>
      </c>
      <c r="AY226" s="16" t="s">
        <v>121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85</v>
      </c>
      <c r="BK226" s="231">
        <f>ROUND(I226*H226,2)</f>
        <v>0</v>
      </c>
      <c r="BL226" s="16" t="s">
        <v>127</v>
      </c>
      <c r="BM226" s="230" t="s">
        <v>250</v>
      </c>
    </row>
    <row r="227" s="2" customFormat="1" ht="16.5" customHeight="1">
      <c r="A227" s="37"/>
      <c r="B227" s="38"/>
      <c r="C227" s="218" t="s">
        <v>206</v>
      </c>
      <c r="D227" s="218" t="s">
        <v>123</v>
      </c>
      <c r="E227" s="219" t="s">
        <v>255</v>
      </c>
      <c r="F227" s="220" t="s">
        <v>256</v>
      </c>
      <c r="G227" s="221" t="s">
        <v>126</v>
      </c>
      <c r="H227" s="222">
        <v>1687.2000000000001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42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127</v>
      </c>
      <c r="AT227" s="230" t="s">
        <v>123</v>
      </c>
      <c r="AU227" s="230" t="s">
        <v>87</v>
      </c>
      <c r="AY227" s="16" t="s">
        <v>121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85</v>
      </c>
      <c r="BK227" s="231">
        <f>ROUND(I227*H227,2)</f>
        <v>0</v>
      </c>
      <c r="BL227" s="16" t="s">
        <v>127</v>
      </c>
      <c r="BM227" s="230" t="s">
        <v>254</v>
      </c>
    </row>
    <row r="228" s="13" customFormat="1">
      <c r="A228" s="13"/>
      <c r="B228" s="232"/>
      <c r="C228" s="233"/>
      <c r="D228" s="234" t="s">
        <v>162</v>
      </c>
      <c r="E228" s="235" t="s">
        <v>1</v>
      </c>
      <c r="F228" s="236" t="s">
        <v>501</v>
      </c>
      <c r="G228" s="233"/>
      <c r="H228" s="237">
        <v>775.20000000000005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162</v>
      </c>
      <c r="AU228" s="243" t="s">
        <v>87</v>
      </c>
      <c r="AV228" s="13" t="s">
        <v>87</v>
      </c>
      <c r="AW228" s="13" t="s">
        <v>34</v>
      </c>
      <c r="AX228" s="13" t="s">
        <v>77</v>
      </c>
      <c r="AY228" s="243" t="s">
        <v>121</v>
      </c>
    </row>
    <row r="229" s="13" customFormat="1">
      <c r="A229" s="13"/>
      <c r="B229" s="232"/>
      <c r="C229" s="233"/>
      <c r="D229" s="234" t="s">
        <v>162</v>
      </c>
      <c r="E229" s="235" t="s">
        <v>1</v>
      </c>
      <c r="F229" s="236" t="s">
        <v>502</v>
      </c>
      <c r="G229" s="233"/>
      <c r="H229" s="237">
        <v>912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162</v>
      </c>
      <c r="AU229" s="243" t="s">
        <v>87</v>
      </c>
      <c r="AV229" s="13" t="s">
        <v>87</v>
      </c>
      <c r="AW229" s="13" t="s">
        <v>34</v>
      </c>
      <c r="AX229" s="13" t="s">
        <v>77</v>
      </c>
      <c r="AY229" s="243" t="s">
        <v>121</v>
      </c>
    </row>
    <row r="230" s="14" customFormat="1">
      <c r="A230" s="14"/>
      <c r="B230" s="244"/>
      <c r="C230" s="245"/>
      <c r="D230" s="234" t="s">
        <v>162</v>
      </c>
      <c r="E230" s="246" t="s">
        <v>1</v>
      </c>
      <c r="F230" s="247" t="s">
        <v>164</v>
      </c>
      <c r="G230" s="245"/>
      <c r="H230" s="248">
        <v>1687.2000000000001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162</v>
      </c>
      <c r="AU230" s="254" t="s">
        <v>87</v>
      </c>
      <c r="AV230" s="14" t="s">
        <v>127</v>
      </c>
      <c r="AW230" s="14" t="s">
        <v>34</v>
      </c>
      <c r="AX230" s="14" t="s">
        <v>85</v>
      </c>
      <c r="AY230" s="254" t="s">
        <v>121</v>
      </c>
    </row>
    <row r="231" s="2" customFormat="1" ht="16.5" customHeight="1">
      <c r="A231" s="37"/>
      <c r="B231" s="38"/>
      <c r="C231" s="218" t="s">
        <v>251</v>
      </c>
      <c r="D231" s="218" t="s">
        <v>123</v>
      </c>
      <c r="E231" s="219" t="s">
        <v>260</v>
      </c>
      <c r="F231" s="220" t="s">
        <v>261</v>
      </c>
      <c r="G231" s="221" t="s">
        <v>126</v>
      </c>
      <c r="H231" s="222">
        <v>1687.2000000000001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42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127</v>
      </c>
      <c r="AT231" s="230" t="s">
        <v>123</v>
      </c>
      <c r="AU231" s="230" t="s">
        <v>87</v>
      </c>
      <c r="AY231" s="16" t="s">
        <v>121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85</v>
      </c>
      <c r="BK231" s="231">
        <f>ROUND(I231*H231,2)</f>
        <v>0</v>
      </c>
      <c r="BL231" s="16" t="s">
        <v>127</v>
      </c>
      <c r="BM231" s="230" t="s">
        <v>257</v>
      </c>
    </row>
    <row r="232" s="13" customFormat="1">
      <c r="A232" s="13"/>
      <c r="B232" s="232"/>
      <c r="C232" s="233"/>
      <c r="D232" s="234" t="s">
        <v>162</v>
      </c>
      <c r="E232" s="235" t="s">
        <v>1</v>
      </c>
      <c r="F232" s="236" t="s">
        <v>501</v>
      </c>
      <c r="G232" s="233"/>
      <c r="H232" s="237">
        <v>775.20000000000005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162</v>
      </c>
      <c r="AU232" s="243" t="s">
        <v>87</v>
      </c>
      <c r="AV232" s="13" t="s">
        <v>87</v>
      </c>
      <c r="AW232" s="13" t="s">
        <v>34</v>
      </c>
      <c r="AX232" s="13" t="s">
        <v>77</v>
      </c>
      <c r="AY232" s="243" t="s">
        <v>121</v>
      </c>
    </row>
    <row r="233" s="13" customFormat="1">
      <c r="A233" s="13"/>
      <c r="B233" s="232"/>
      <c r="C233" s="233"/>
      <c r="D233" s="234" t="s">
        <v>162</v>
      </c>
      <c r="E233" s="235" t="s">
        <v>1</v>
      </c>
      <c r="F233" s="236" t="s">
        <v>502</v>
      </c>
      <c r="G233" s="233"/>
      <c r="H233" s="237">
        <v>912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162</v>
      </c>
      <c r="AU233" s="243" t="s">
        <v>87</v>
      </c>
      <c r="AV233" s="13" t="s">
        <v>87</v>
      </c>
      <c r="AW233" s="13" t="s">
        <v>34</v>
      </c>
      <c r="AX233" s="13" t="s">
        <v>77</v>
      </c>
      <c r="AY233" s="243" t="s">
        <v>121</v>
      </c>
    </row>
    <row r="234" s="14" customFormat="1">
      <c r="A234" s="14"/>
      <c r="B234" s="244"/>
      <c r="C234" s="245"/>
      <c r="D234" s="234" t="s">
        <v>162</v>
      </c>
      <c r="E234" s="246" t="s">
        <v>1</v>
      </c>
      <c r="F234" s="247" t="s">
        <v>164</v>
      </c>
      <c r="G234" s="245"/>
      <c r="H234" s="248">
        <v>1687.2000000000001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162</v>
      </c>
      <c r="AU234" s="254" t="s">
        <v>87</v>
      </c>
      <c r="AV234" s="14" t="s">
        <v>127</v>
      </c>
      <c r="AW234" s="14" t="s">
        <v>34</v>
      </c>
      <c r="AX234" s="14" t="s">
        <v>85</v>
      </c>
      <c r="AY234" s="254" t="s">
        <v>121</v>
      </c>
    </row>
    <row r="235" s="2" customFormat="1" ht="16.5" customHeight="1">
      <c r="A235" s="37"/>
      <c r="B235" s="38"/>
      <c r="C235" s="218" t="s">
        <v>210</v>
      </c>
      <c r="D235" s="218" t="s">
        <v>123</v>
      </c>
      <c r="E235" s="219" t="s">
        <v>263</v>
      </c>
      <c r="F235" s="220" t="s">
        <v>264</v>
      </c>
      <c r="G235" s="221" t="s">
        <v>265</v>
      </c>
      <c r="H235" s="222">
        <v>42.18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42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127</v>
      </c>
      <c r="AT235" s="230" t="s">
        <v>123</v>
      </c>
      <c r="AU235" s="230" t="s">
        <v>87</v>
      </c>
      <c r="AY235" s="16" t="s">
        <v>121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85</v>
      </c>
      <c r="BK235" s="231">
        <f>ROUND(I235*H235,2)</f>
        <v>0</v>
      </c>
      <c r="BL235" s="16" t="s">
        <v>127</v>
      </c>
      <c r="BM235" s="230" t="s">
        <v>262</v>
      </c>
    </row>
    <row r="236" s="13" customFormat="1">
      <c r="A236" s="13"/>
      <c r="B236" s="232"/>
      <c r="C236" s="233"/>
      <c r="D236" s="234" t="s">
        <v>162</v>
      </c>
      <c r="E236" s="235" t="s">
        <v>1</v>
      </c>
      <c r="F236" s="236" t="s">
        <v>503</v>
      </c>
      <c r="G236" s="233"/>
      <c r="H236" s="237">
        <v>42.18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162</v>
      </c>
      <c r="AU236" s="243" t="s">
        <v>87</v>
      </c>
      <c r="AV236" s="13" t="s">
        <v>87</v>
      </c>
      <c r="AW236" s="13" t="s">
        <v>34</v>
      </c>
      <c r="AX236" s="13" t="s">
        <v>77</v>
      </c>
      <c r="AY236" s="243" t="s">
        <v>121</v>
      </c>
    </row>
    <row r="237" s="14" customFormat="1">
      <c r="A237" s="14"/>
      <c r="B237" s="244"/>
      <c r="C237" s="245"/>
      <c r="D237" s="234" t="s">
        <v>162</v>
      </c>
      <c r="E237" s="246" t="s">
        <v>1</v>
      </c>
      <c r="F237" s="247" t="s">
        <v>164</v>
      </c>
      <c r="G237" s="245"/>
      <c r="H237" s="248">
        <v>42.18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162</v>
      </c>
      <c r="AU237" s="254" t="s">
        <v>87</v>
      </c>
      <c r="AV237" s="14" t="s">
        <v>127</v>
      </c>
      <c r="AW237" s="14" t="s">
        <v>34</v>
      </c>
      <c r="AX237" s="14" t="s">
        <v>85</v>
      </c>
      <c r="AY237" s="254" t="s">
        <v>121</v>
      </c>
    </row>
    <row r="238" s="2" customFormat="1" ht="16.5" customHeight="1">
      <c r="A238" s="37"/>
      <c r="B238" s="38"/>
      <c r="C238" s="218" t="s">
        <v>259</v>
      </c>
      <c r="D238" s="218" t="s">
        <v>123</v>
      </c>
      <c r="E238" s="219" t="s">
        <v>269</v>
      </c>
      <c r="F238" s="220" t="s">
        <v>270</v>
      </c>
      <c r="G238" s="221" t="s">
        <v>142</v>
      </c>
      <c r="H238" s="222">
        <v>625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42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127</v>
      </c>
      <c r="AT238" s="230" t="s">
        <v>123</v>
      </c>
      <c r="AU238" s="230" t="s">
        <v>87</v>
      </c>
      <c r="AY238" s="16" t="s">
        <v>121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85</v>
      </c>
      <c r="BK238" s="231">
        <f>ROUND(I238*H238,2)</f>
        <v>0</v>
      </c>
      <c r="BL238" s="16" t="s">
        <v>127</v>
      </c>
      <c r="BM238" s="230" t="s">
        <v>266</v>
      </c>
    </row>
    <row r="239" s="13" customFormat="1">
      <c r="A239" s="13"/>
      <c r="B239" s="232"/>
      <c r="C239" s="233"/>
      <c r="D239" s="234" t="s">
        <v>162</v>
      </c>
      <c r="E239" s="235" t="s">
        <v>1</v>
      </c>
      <c r="F239" s="236" t="s">
        <v>272</v>
      </c>
      <c r="G239" s="233"/>
      <c r="H239" s="237">
        <v>625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162</v>
      </c>
      <c r="AU239" s="243" t="s">
        <v>87</v>
      </c>
      <c r="AV239" s="13" t="s">
        <v>87</v>
      </c>
      <c r="AW239" s="13" t="s">
        <v>34</v>
      </c>
      <c r="AX239" s="13" t="s">
        <v>77</v>
      </c>
      <c r="AY239" s="243" t="s">
        <v>121</v>
      </c>
    </row>
    <row r="240" s="14" customFormat="1">
      <c r="A240" s="14"/>
      <c r="B240" s="244"/>
      <c r="C240" s="245"/>
      <c r="D240" s="234" t="s">
        <v>162</v>
      </c>
      <c r="E240" s="246" t="s">
        <v>1</v>
      </c>
      <c r="F240" s="247" t="s">
        <v>164</v>
      </c>
      <c r="G240" s="245"/>
      <c r="H240" s="248">
        <v>625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162</v>
      </c>
      <c r="AU240" s="254" t="s">
        <v>87</v>
      </c>
      <c r="AV240" s="14" t="s">
        <v>127</v>
      </c>
      <c r="AW240" s="14" t="s">
        <v>34</v>
      </c>
      <c r="AX240" s="14" t="s">
        <v>85</v>
      </c>
      <c r="AY240" s="254" t="s">
        <v>121</v>
      </c>
    </row>
    <row r="241" s="2" customFormat="1" ht="16.5" customHeight="1">
      <c r="A241" s="37"/>
      <c r="B241" s="38"/>
      <c r="C241" s="218" t="s">
        <v>214</v>
      </c>
      <c r="D241" s="218" t="s">
        <v>123</v>
      </c>
      <c r="E241" s="219" t="s">
        <v>273</v>
      </c>
      <c r="F241" s="220" t="s">
        <v>274</v>
      </c>
      <c r="G241" s="221" t="s">
        <v>126</v>
      </c>
      <c r="H241" s="222">
        <v>2500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42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127</v>
      </c>
      <c r="AT241" s="230" t="s">
        <v>123</v>
      </c>
      <c r="AU241" s="230" t="s">
        <v>87</v>
      </c>
      <c r="AY241" s="16" t="s">
        <v>121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85</v>
      </c>
      <c r="BK241" s="231">
        <f>ROUND(I241*H241,2)</f>
        <v>0</v>
      </c>
      <c r="BL241" s="16" t="s">
        <v>127</v>
      </c>
      <c r="BM241" s="230" t="s">
        <v>271</v>
      </c>
    </row>
    <row r="242" s="2" customFormat="1" ht="16.5" customHeight="1">
      <c r="A242" s="37"/>
      <c r="B242" s="38"/>
      <c r="C242" s="218" t="s">
        <v>268</v>
      </c>
      <c r="D242" s="218" t="s">
        <v>123</v>
      </c>
      <c r="E242" s="219" t="s">
        <v>277</v>
      </c>
      <c r="F242" s="220" t="s">
        <v>278</v>
      </c>
      <c r="G242" s="221" t="s">
        <v>130</v>
      </c>
      <c r="H242" s="222">
        <v>0.25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42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127</v>
      </c>
      <c r="AT242" s="230" t="s">
        <v>123</v>
      </c>
      <c r="AU242" s="230" t="s">
        <v>87</v>
      </c>
      <c r="AY242" s="16" t="s">
        <v>121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85</v>
      </c>
      <c r="BK242" s="231">
        <f>ROUND(I242*H242,2)</f>
        <v>0</v>
      </c>
      <c r="BL242" s="16" t="s">
        <v>127</v>
      </c>
      <c r="BM242" s="230" t="s">
        <v>275</v>
      </c>
    </row>
    <row r="243" s="13" customFormat="1">
      <c r="A243" s="13"/>
      <c r="B243" s="232"/>
      <c r="C243" s="233"/>
      <c r="D243" s="234" t="s">
        <v>162</v>
      </c>
      <c r="E243" s="235" t="s">
        <v>1</v>
      </c>
      <c r="F243" s="236" t="s">
        <v>280</v>
      </c>
      <c r="G243" s="233"/>
      <c r="H243" s="237">
        <v>0.25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162</v>
      </c>
      <c r="AU243" s="243" t="s">
        <v>87</v>
      </c>
      <c r="AV243" s="13" t="s">
        <v>87</v>
      </c>
      <c r="AW243" s="13" t="s">
        <v>34</v>
      </c>
      <c r="AX243" s="13" t="s">
        <v>77</v>
      </c>
      <c r="AY243" s="243" t="s">
        <v>121</v>
      </c>
    </row>
    <row r="244" s="14" customFormat="1">
      <c r="A244" s="14"/>
      <c r="B244" s="244"/>
      <c r="C244" s="245"/>
      <c r="D244" s="234" t="s">
        <v>162</v>
      </c>
      <c r="E244" s="246" t="s">
        <v>1</v>
      </c>
      <c r="F244" s="247" t="s">
        <v>164</v>
      </c>
      <c r="G244" s="245"/>
      <c r="H244" s="248">
        <v>0.25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162</v>
      </c>
      <c r="AU244" s="254" t="s">
        <v>87</v>
      </c>
      <c r="AV244" s="14" t="s">
        <v>127</v>
      </c>
      <c r="AW244" s="14" t="s">
        <v>34</v>
      </c>
      <c r="AX244" s="14" t="s">
        <v>85</v>
      </c>
      <c r="AY244" s="254" t="s">
        <v>121</v>
      </c>
    </row>
    <row r="245" s="12" customFormat="1" ht="22.8" customHeight="1">
      <c r="A245" s="12"/>
      <c r="B245" s="202"/>
      <c r="C245" s="203"/>
      <c r="D245" s="204" t="s">
        <v>76</v>
      </c>
      <c r="E245" s="216" t="s">
        <v>127</v>
      </c>
      <c r="F245" s="216" t="s">
        <v>281</v>
      </c>
      <c r="G245" s="203"/>
      <c r="H245" s="203"/>
      <c r="I245" s="206"/>
      <c r="J245" s="217">
        <f>BK245</f>
        <v>0</v>
      </c>
      <c r="K245" s="203"/>
      <c r="L245" s="208"/>
      <c r="M245" s="209"/>
      <c r="N245" s="210"/>
      <c r="O245" s="210"/>
      <c r="P245" s="211">
        <f>SUM(P246:P251)</f>
        <v>0</v>
      </c>
      <c r="Q245" s="210"/>
      <c r="R245" s="211">
        <f>SUM(R246:R251)</f>
        <v>0</v>
      </c>
      <c r="S245" s="210"/>
      <c r="T245" s="212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85</v>
      </c>
      <c r="AT245" s="214" t="s">
        <v>76</v>
      </c>
      <c r="AU245" s="214" t="s">
        <v>85</v>
      </c>
      <c r="AY245" s="213" t="s">
        <v>121</v>
      </c>
      <c r="BK245" s="215">
        <f>SUM(BK246:BK251)</f>
        <v>0</v>
      </c>
    </row>
    <row r="246" s="2" customFormat="1" ht="16.5" customHeight="1">
      <c r="A246" s="37"/>
      <c r="B246" s="38"/>
      <c r="C246" s="218" t="s">
        <v>218</v>
      </c>
      <c r="D246" s="218" t="s">
        <v>123</v>
      </c>
      <c r="E246" s="219" t="s">
        <v>282</v>
      </c>
      <c r="F246" s="220" t="s">
        <v>283</v>
      </c>
      <c r="G246" s="221" t="s">
        <v>142</v>
      </c>
      <c r="H246" s="222">
        <v>866.39999999999998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42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127</v>
      </c>
      <c r="AT246" s="230" t="s">
        <v>123</v>
      </c>
      <c r="AU246" s="230" t="s">
        <v>87</v>
      </c>
      <c r="AY246" s="16" t="s">
        <v>121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85</v>
      </c>
      <c r="BK246" s="231">
        <f>ROUND(I246*H246,2)</f>
        <v>0</v>
      </c>
      <c r="BL246" s="16" t="s">
        <v>127</v>
      </c>
      <c r="BM246" s="230" t="s">
        <v>279</v>
      </c>
    </row>
    <row r="247" s="13" customFormat="1">
      <c r="A247" s="13"/>
      <c r="B247" s="232"/>
      <c r="C247" s="233"/>
      <c r="D247" s="234" t="s">
        <v>162</v>
      </c>
      <c r="E247" s="235" t="s">
        <v>1</v>
      </c>
      <c r="F247" s="236" t="s">
        <v>504</v>
      </c>
      <c r="G247" s="233"/>
      <c r="H247" s="237">
        <v>866.39999999999998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162</v>
      </c>
      <c r="AU247" s="243" t="s">
        <v>87</v>
      </c>
      <c r="AV247" s="13" t="s">
        <v>87</v>
      </c>
      <c r="AW247" s="13" t="s">
        <v>34</v>
      </c>
      <c r="AX247" s="13" t="s">
        <v>77</v>
      </c>
      <c r="AY247" s="243" t="s">
        <v>121</v>
      </c>
    </row>
    <row r="248" s="14" customFormat="1">
      <c r="A248" s="14"/>
      <c r="B248" s="244"/>
      <c r="C248" s="245"/>
      <c r="D248" s="234" t="s">
        <v>162</v>
      </c>
      <c r="E248" s="246" t="s">
        <v>1</v>
      </c>
      <c r="F248" s="247" t="s">
        <v>164</v>
      </c>
      <c r="G248" s="245"/>
      <c r="H248" s="248">
        <v>866.39999999999998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162</v>
      </c>
      <c r="AU248" s="254" t="s">
        <v>87</v>
      </c>
      <c r="AV248" s="14" t="s">
        <v>127</v>
      </c>
      <c r="AW248" s="14" t="s">
        <v>34</v>
      </c>
      <c r="AX248" s="14" t="s">
        <v>85</v>
      </c>
      <c r="AY248" s="254" t="s">
        <v>121</v>
      </c>
    </row>
    <row r="249" s="2" customFormat="1" ht="16.5" customHeight="1">
      <c r="A249" s="37"/>
      <c r="B249" s="38"/>
      <c r="C249" s="218" t="s">
        <v>276</v>
      </c>
      <c r="D249" s="218" t="s">
        <v>123</v>
      </c>
      <c r="E249" s="219" t="s">
        <v>287</v>
      </c>
      <c r="F249" s="220" t="s">
        <v>288</v>
      </c>
      <c r="G249" s="221" t="s">
        <v>142</v>
      </c>
      <c r="H249" s="222">
        <v>410.39999999999998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42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127</v>
      </c>
      <c r="AT249" s="230" t="s">
        <v>123</v>
      </c>
      <c r="AU249" s="230" t="s">
        <v>87</v>
      </c>
      <c r="AY249" s="16" t="s">
        <v>121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85</v>
      </c>
      <c r="BK249" s="231">
        <f>ROUND(I249*H249,2)</f>
        <v>0</v>
      </c>
      <c r="BL249" s="16" t="s">
        <v>127</v>
      </c>
      <c r="BM249" s="230" t="s">
        <v>284</v>
      </c>
    </row>
    <row r="250" s="13" customFormat="1">
      <c r="A250" s="13"/>
      <c r="B250" s="232"/>
      <c r="C250" s="233"/>
      <c r="D250" s="234" t="s">
        <v>162</v>
      </c>
      <c r="E250" s="235" t="s">
        <v>1</v>
      </c>
      <c r="F250" s="236" t="s">
        <v>505</v>
      </c>
      <c r="G250" s="233"/>
      <c r="H250" s="237">
        <v>410.39999999999998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162</v>
      </c>
      <c r="AU250" s="243" t="s">
        <v>87</v>
      </c>
      <c r="AV250" s="13" t="s">
        <v>87</v>
      </c>
      <c r="AW250" s="13" t="s">
        <v>34</v>
      </c>
      <c r="AX250" s="13" t="s">
        <v>77</v>
      </c>
      <c r="AY250" s="243" t="s">
        <v>121</v>
      </c>
    </row>
    <row r="251" s="14" customFormat="1">
      <c r="A251" s="14"/>
      <c r="B251" s="244"/>
      <c r="C251" s="245"/>
      <c r="D251" s="234" t="s">
        <v>162</v>
      </c>
      <c r="E251" s="246" t="s">
        <v>1</v>
      </c>
      <c r="F251" s="247" t="s">
        <v>164</v>
      </c>
      <c r="G251" s="245"/>
      <c r="H251" s="248">
        <v>410.39999999999998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162</v>
      </c>
      <c r="AU251" s="254" t="s">
        <v>87</v>
      </c>
      <c r="AV251" s="14" t="s">
        <v>127</v>
      </c>
      <c r="AW251" s="14" t="s">
        <v>34</v>
      </c>
      <c r="AX251" s="14" t="s">
        <v>85</v>
      </c>
      <c r="AY251" s="254" t="s">
        <v>121</v>
      </c>
    </row>
    <row r="252" s="12" customFormat="1" ht="22.8" customHeight="1">
      <c r="A252" s="12"/>
      <c r="B252" s="202"/>
      <c r="C252" s="203"/>
      <c r="D252" s="204" t="s">
        <v>76</v>
      </c>
      <c r="E252" s="216" t="s">
        <v>296</v>
      </c>
      <c r="F252" s="216" t="s">
        <v>297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SUM(P253:P260)</f>
        <v>0</v>
      </c>
      <c r="Q252" s="210"/>
      <c r="R252" s="211">
        <f>SUM(R253:R260)</f>
        <v>0</v>
      </c>
      <c r="S252" s="210"/>
      <c r="T252" s="212">
        <f>SUM(T253:T260)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85</v>
      </c>
      <c r="AT252" s="214" t="s">
        <v>76</v>
      </c>
      <c r="AU252" s="214" t="s">
        <v>85</v>
      </c>
      <c r="AY252" s="213" t="s">
        <v>121</v>
      </c>
      <c r="BK252" s="215">
        <f>SUM(BK253:BK260)</f>
        <v>0</v>
      </c>
    </row>
    <row r="253" s="2" customFormat="1" ht="16.5" customHeight="1">
      <c r="A253" s="37"/>
      <c r="B253" s="38"/>
      <c r="C253" s="218" t="s">
        <v>221</v>
      </c>
      <c r="D253" s="218" t="s">
        <v>123</v>
      </c>
      <c r="E253" s="219" t="s">
        <v>298</v>
      </c>
      <c r="F253" s="220" t="s">
        <v>299</v>
      </c>
      <c r="G253" s="221" t="s">
        <v>300</v>
      </c>
      <c r="H253" s="222">
        <v>166.34899999999999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42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127</v>
      </c>
      <c r="AT253" s="230" t="s">
        <v>123</v>
      </c>
      <c r="AU253" s="230" t="s">
        <v>87</v>
      </c>
      <c r="AY253" s="16" t="s">
        <v>121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85</v>
      </c>
      <c r="BK253" s="231">
        <f>ROUND(I253*H253,2)</f>
        <v>0</v>
      </c>
      <c r="BL253" s="16" t="s">
        <v>127</v>
      </c>
      <c r="BM253" s="230" t="s">
        <v>289</v>
      </c>
    </row>
    <row r="254" s="2" customFormat="1" ht="16.5" customHeight="1">
      <c r="A254" s="37"/>
      <c r="B254" s="38"/>
      <c r="C254" s="218" t="s">
        <v>286</v>
      </c>
      <c r="D254" s="218" t="s">
        <v>123</v>
      </c>
      <c r="E254" s="219" t="s">
        <v>304</v>
      </c>
      <c r="F254" s="220" t="s">
        <v>305</v>
      </c>
      <c r="G254" s="221" t="s">
        <v>300</v>
      </c>
      <c r="H254" s="222">
        <v>166.34899999999999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42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127</v>
      </c>
      <c r="AT254" s="230" t="s">
        <v>123</v>
      </c>
      <c r="AU254" s="230" t="s">
        <v>87</v>
      </c>
      <c r="AY254" s="16" t="s">
        <v>121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85</v>
      </c>
      <c r="BK254" s="231">
        <f>ROUND(I254*H254,2)</f>
        <v>0</v>
      </c>
      <c r="BL254" s="16" t="s">
        <v>127</v>
      </c>
      <c r="BM254" s="230" t="s">
        <v>301</v>
      </c>
    </row>
    <row r="255" s="13" customFormat="1">
      <c r="A255" s="13"/>
      <c r="B255" s="232"/>
      <c r="C255" s="233"/>
      <c r="D255" s="234" t="s">
        <v>162</v>
      </c>
      <c r="E255" s="235" t="s">
        <v>1</v>
      </c>
      <c r="F255" s="236" t="s">
        <v>506</v>
      </c>
      <c r="G255" s="233"/>
      <c r="H255" s="237">
        <v>166.34899999999999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162</v>
      </c>
      <c r="AU255" s="243" t="s">
        <v>87</v>
      </c>
      <c r="AV255" s="13" t="s">
        <v>87</v>
      </c>
      <c r="AW255" s="13" t="s">
        <v>34</v>
      </c>
      <c r="AX255" s="13" t="s">
        <v>77</v>
      </c>
      <c r="AY255" s="243" t="s">
        <v>121</v>
      </c>
    </row>
    <row r="256" s="14" customFormat="1">
      <c r="A256" s="14"/>
      <c r="B256" s="244"/>
      <c r="C256" s="245"/>
      <c r="D256" s="234" t="s">
        <v>162</v>
      </c>
      <c r="E256" s="246" t="s">
        <v>1</v>
      </c>
      <c r="F256" s="247" t="s">
        <v>164</v>
      </c>
      <c r="G256" s="245"/>
      <c r="H256" s="248">
        <v>166.34899999999999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162</v>
      </c>
      <c r="AU256" s="254" t="s">
        <v>87</v>
      </c>
      <c r="AV256" s="14" t="s">
        <v>127</v>
      </c>
      <c r="AW256" s="14" t="s">
        <v>34</v>
      </c>
      <c r="AX256" s="14" t="s">
        <v>85</v>
      </c>
      <c r="AY256" s="254" t="s">
        <v>121</v>
      </c>
    </row>
    <row r="257" s="2" customFormat="1" ht="16.5" customHeight="1">
      <c r="A257" s="37"/>
      <c r="B257" s="38"/>
      <c r="C257" s="218" t="s">
        <v>225</v>
      </c>
      <c r="D257" s="218" t="s">
        <v>123</v>
      </c>
      <c r="E257" s="219" t="s">
        <v>307</v>
      </c>
      <c r="F257" s="220" t="s">
        <v>308</v>
      </c>
      <c r="G257" s="221" t="s">
        <v>300</v>
      </c>
      <c r="H257" s="222">
        <v>1996.1880000000001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42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127</v>
      </c>
      <c r="AT257" s="230" t="s">
        <v>123</v>
      </c>
      <c r="AU257" s="230" t="s">
        <v>87</v>
      </c>
      <c r="AY257" s="16" t="s">
        <v>121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85</v>
      </c>
      <c r="BK257" s="231">
        <f>ROUND(I257*H257,2)</f>
        <v>0</v>
      </c>
      <c r="BL257" s="16" t="s">
        <v>127</v>
      </c>
      <c r="BM257" s="230" t="s">
        <v>306</v>
      </c>
    </row>
    <row r="258" s="13" customFormat="1">
      <c r="A258" s="13"/>
      <c r="B258" s="232"/>
      <c r="C258" s="233"/>
      <c r="D258" s="234" t="s">
        <v>162</v>
      </c>
      <c r="E258" s="235" t="s">
        <v>1</v>
      </c>
      <c r="F258" s="236" t="s">
        <v>507</v>
      </c>
      <c r="G258" s="233"/>
      <c r="H258" s="237">
        <v>1996.1880000000001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162</v>
      </c>
      <c r="AU258" s="243" t="s">
        <v>87</v>
      </c>
      <c r="AV258" s="13" t="s">
        <v>87</v>
      </c>
      <c r="AW258" s="13" t="s">
        <v>34</v>
      </c>
      <c r="AX258" s="13" t="s">
        <v>77</v>
      </c>
      <c r="AY258" s="243" t="s">
        <v>121</v>
      </c>
    </row>
    <row r="259" s="14" customFormat="1">
      <c r="A259" s="14"/>
      <c r="B259" s="244"/>
      <c r="C259" s="245"/>
      <c r="D259" s="234" t="s">
        <v>162</v>
      </c>
      <c r="E259" s="246" t="s">
        <v>1</v>
      </c>
      <c r="F259" s="247" t="s">
        <v>164</v>
      </c>
      <c r="G259" s="245"/>
      <c r="H259" s="248">
        <v>1996.1880000000001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162</v>
      </c>
      <c r="AU259" s="254" t="s">
        <v>87</v>
      </c>
      <c r="AV259" s="14" t="s">
        <v>127</v>
      </c>
      <c r="AW259" s="14" t="s">
        <v>34</v>
      </c>
      <c r="AX259" s="14" t="s">
        <v>85</v>
      </c>
      <c r="AY259" s="254" t="s">
        <v>121</v>
      </c>
    </row>
    <row r="260" s="2" customFormat="1" ht="16.5" customHeight="1">
      <c r="A260" s="37"/>
      <c r="B260" s="38"/>
      <c r="C260" s="218" t="s">
        <v>303</v>
      </c>
      <c r="D260" s="218" t="s">
        <v>123</v>
      </c>
      <c r="E260" s="219" t="s">
        <v>312</v>
      </c>
      <c r="F260" s="220" t="s">
        <v>313</v>
      </c>
      <c r="G260" s="221" t="s">
        <v>300</v>
      </c>
      <c r="H260" s="222">
        <v>166.34899999999999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42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127</v>
      </c>
      <c r="AT260" s="230" t="s">
        <v>123</v>
      </c>
      <c r="AU260" s="230" t="s">
        <v>87</v>
      </c>
      <c r="AY260" s="16" t="s">
        <v>121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85</v>
      </c>
      <c r="BK260" s="231">
        <f>ROUND(I260*H260,2)</f>
        <v>0</v>
      </c>
      <c r="BL260" s="16" t="s">
        <v>127</v>
      </c>
      <c r="BM260" s="230" t="s">
        <v>508</v>
      </c>
    </row>
    <row r="261" s="12" customFormat="1" ht="22.8" customHeight="1">
      <c r="A261" s="12"/>
      <c r="B261" s="202"/>
      <c r="C261" s="203"/>
      <c r="D261" s="204" t="s">
        <v>76</v>
      </c>
      <c r="E261" s="216" t="s">
        <v>315</v>
      </c>
      <c r="F261" s="216" t="s">
        <v>316</v>
      </c>
      <c r="G261" s="203"/>
      <c r="H261" s="203"/>
      <c r="I261" s="206"/>
      <c r="J261" s="217">
        <f>BK261</f>
        <v>0</v>
      </c>
      <c r="K261" s="203"/>
      <c r="L261" s="208"/>
      <c r="M261" s="209"/>
      <c r="N261" s="210"/>
      <c r="O261" s="210"/>
      <c r="P261" s="211">
        <f>P262</f>
        <v>0</v>
      </c>
      <c r="Q261" s="210"/>
      <c r="R261" s="211">
        <f>R262</f>
        <v>0</v>
      </c>
      <c r="S261" s="210"/>
      <c r="T261" s="212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85</v>
      </c>
      <c r="AT261" s="214" t="s">
        <v>76</v>
      </c>
      <c r="AU261" s="214" t="s">
        <v>85</v>
      </c>
      <c r="AY261" s="213" t="s">
        <v>121</v>
      </c>
      <c r="BK261" s="215">
        <f>BK262</f>
        <v>0</v>
      </c>
    </row>
    <row r="262" s="2" customFormat="1" ht="16.5" customHeight="1">
      <c r="A262" s="37"/>
      <c r="B262" s="38"/>
      <c r="C262" s="218" t="s">
        <v>228</v>
      </c>
      <c r="D262" s="218" t="s">
        <v>123</v>
      </c>
      <c r="E262" s="219" t="s">
        <v>317</v>
      </c>
      <c r="F262" s="220" t="s">
        <v>318</v>
      </c>
      <c r="G262" s="221" t="s">
        <v>300</v>
      </c>
      <c r="H262" s="222">
        <v>2491.9490000000001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42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127</v>
      </c>
      <c r="AT262" s="230" t="s">
        <v>123</v>
      </c>
      <c r="AU262" s="230" t="s">
        <v>87</v>
      </c>
      <c r="AY262" s="16" t="s">
        <v>121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85</v>
      </c>
      <c r="BK262" s="231">
        <f>ROUND(I262*H262,2)</f>
        <v>0</v>
      </c>
      <c r="BL262" s="16" t="s">
        <v>127</v>
      </c>
      <c r="BM262" s="230" t="s">
        <v>309</v>
      </c>
    </row>
    <row r="263" s="12" customFormat="1" ht="25.92" customHeight="1">
      <c r="A263" s="12"/>
      <c r="B263" s="202"/>
      <c r="C263" s="203"/>
      <c r="D263" s="204" t="s">
        <v>76</v>
      </c>
      <c r="E263" s="205" t="s">
        <v>320</v>
      </c>
      <c r="F263" s="205" t="s">
        <v>321</v>
      </c>
      <c r="G263" s="203"/>
      <c r="H263" s="203"/>
      <c r="I263" s="206"/>
      <c r="J263" s="207">
        <f>BK263</f>
        <v>0</v>
      </c>
      <c r="K263" s="203"/>
      <c r="L263" s="208"/>
      <c r="M263" s="209"/>
      <c r="N263" s="210"/>
      <c r="O263" s="210"/>
      <c r="P263" s="211">
        <f>SUM(P264:P285)</f>
        <v>0</v>
      </c>
      <c r="Q263" s="210"/>
      <c r="R263" s="211">
        <f>SUM(R264:R285)</f>
        <v>0</v>
      </c>
      <c r="S263" s="210"/>
      <c r="T263" s="212">
        <f>SUM(T264:T285)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139</v>
      </c>
      <c r="AT263" s="214" t="s">
        <v>76</v>
      </c>
      <c r="AU263" s="214" t="s">
        <v>77</v>
      </c>
      <c r="AY263" s="213" t="s">
        <v>121</v>
      </c>
      <c r="BK263" s="215">
        <f>SUM(BK264:BK285)</f>
        <v>0</v>
      </c>
    </row>
    <row r="264" s="2" customFormat="1" ht="16.5" customHeight="1">
      <c r="A264" s="37"/>
      <c r="B264" s="38"/>
      <c r="C264" s="218" t="s">
        <v>311</v>
      </c>
      <c r="D264" s="218" t="s">
        <v>123</v>
      </c>
      <c r="E264" s="219" t="s">
        <v>323</v>
      </c>
      <c r="F264" s="220" t="s">
        <v>324</v>
      </c>
      <c r="G264" s="221" t="s">
        <v>325</v>
      </c>
      <c r="H264" s="222">
        <v>1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42</v>
      </c>
      <c r="O264" s="90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127</v>
      </c>
      <c r="AT264" s="230" t="s">
        <v>123</v>
      </c>
      <c r="AU264" s="230" t="s">
        <v>85</v>
      </c>
      <c r="AY264" s="16" t="s">
        <v>121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85</v>
      </c>
      <c r="BK264" s="231">
        <f>ROUND(I264*H264,2)</f>
        <v>0</v>
      </c>
      <c r="BL264" s="16" t="s">
        <v>127</v>
      </c>
      <c r="BM264" s="230" t="s">
        <v>314</v>
      </c>
    </row>
    <row r="265" s="2" customFormat="1" ht="16.5" customHeight="1">
      <c r="A265" s="37"/>
      <c r="B265" s="38"/>
      <c r="C265" s="218" t="s">
        <v>231</v>
      </c>
      <c r="D265" s="218" t="s">
        <v>123</v>
      </c>
      <c r="E265" s="219" t="s">
        <v>327</v>
      </c>
      <c r="F265" s="220" t="s">
        <v>328</v>
      </c>
      <c r="G265" s="221" t="s">
        <v>325</v>
      </c>
      <c r="H265" s="222">
        <v>1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42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127</v>
      </c>
      <c r="AT265" s="230" t="s">
        <v>123</v>
      </c>
      <c r="AU265" s="230" t="s">
        <v>85</v>
      </c>
      <c r="AY265" s="16" t="s">
        <v>121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85</v>
      </c>
      <c r="BK265" s="231">
        <f>ROUND(I265*H265,2)</f>
        <v>0</v>
      </c>
      <c r="BL265" s="16" t="s">
        <v>127</v>
      </c>
      <c r="BM265" s="230" t="s">
        <v>319</v>
      </c>
    </row>
    <row r="266" s="2" customFormat="1" ht="16.5" customHeight="1">
      <c r="A266" s="37"/>
      <c r="B266" s="38"/>
      <c r="C266" s="218" t="s">
        <v>322</v>
      </c>
      <c r="D266" s="218" t="s">
        <v>123</v>
      </c>
      <c r="E266" s="219" t="s">
        <v>331</v>
      </c>
      <c r="F266" s="220" t="s">
        <v>332</v>
      </c>
      <c r="G266" s="221" t="s">
        <v>325</v>
      </c>
      <c r="H266" s="222">
        <v>1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42</v>
      </c>
      <c r="O266" s="90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127</v>
      </c>
      <c r="AT266" s="230" t="s">
        <v>123</v>
      </c>
      <c r="AU266" s="230" t="s">
        <v>85</v>
      </c>
      <c r="AY266" s="16" t="s">
        <v>121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85</v>
      </c>
      <c r="BK266" s="231">
        <f>ROUND(I266*H266,2)</f>
        <v>0</v>
      </c>
      <c r="BL266" s="16" t="s">
        <v>127</v>
      </c>
      <c r="BM266" s="230" t="s">
        <v>326</v>
      </c>
    </row>
    <row r="267" s="2" customFormat="1" ht="16.5" customHeight="1">
      <c r="A267" s="37"/>
      <c r="B267" s="38"/>
      <c r="C267" s="218" t="s">
        <v>234</v>
      </c>
      <c r="D267" s="218" t="s">
        <v>123</v>
      </c>
      <c r="E267" s="219" t="s">
        <v>334</v>
      </c>
      <c r="F267" s="220" t="s">
        <v>335</v>
      </c>
      <c r="G267" s="221" t="s">
        <v>325</v>
      </c>
      <c r="H267" s="222">
        <v>1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42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127</v>
      </c>
      <c r="AT267" s="230" t="s">
        <v>123</v>
      </c>
      <c r="AU267" s="230" t="s">
        <v>85</v>
      </c>
      <c r="AY267" s="16" t="s">
        <v>121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85</v>
      </c>
      <c r="BK267" s="231">
        <f>ROUND(I267*H267,2)</f>
        <v>0</v>
      </c>
      <c r="BL267" s="16" t="s">
        <v>127</v>
      </c>
      <c r="BM267" s="230" t="s">
        <v>329</v>
      </c>
    </row>
    <row r="268" s="2" customFormat="1" ht="16.5" customHeight="1">
      <c r="A268" s="37"/>
      <c r="B268" s="38"/>
      <c r="C268" s="218" t="s">
        <v>330</v>
      </c>
      <c r="D268" s="218" t="s">
        <v>123</v>
      </c>
      <c r="E268" s="219" t="s">
        <v>338</v>
      </c>
      <c r="F268" s="220" t="s">
        <v>339</v>
      </c>
      <c r="G268" s="221" t="s">
        <v>325</v>
      </c>
      <c r="H268" s="222">
        <v>1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42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127</v>
      </c>
      <c r="AT268" s="230" t="s">
        <v>123</v>
      </c>
      <c r="AU268" s="230" t="s">
        <v>85</v>
      </c>
      <c r="AY268" s="16" t="s">
        <v>121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85</v>
      </c>
      <c r="BK268" s="231">
        <f>ROUND(I268*H268,2)</f>
        <v>0</v>
      </c>
      <c r="BL268" s="16" t="s">
        <v>127</v>
      </c>
      <c r="BM268" s="230" t="s">
        <v>333</v>
      </c>
    </row>
    <row r="269" s="2" customFormat="1" ht="16.5" customHeight="1">
      <c r="A269" s="37"/>
      <c r="B269" s="38"/>
      <c r="C269" s="218" t="s">
        <v>238</v>
      </c>
      <c r="D269" s="218" t="s">
        <v>123</v>
      </c>
      <c r="E269" s="219" t="s">
        <v>341</v>
      </c>
      <c r="F269" s="220" t="s">
        <v>342</v>
      </c>
      <c r="G269" s="221" t="s">
        <v>325</v>
      </c>
      <c r="H269" s="222">
        <v>1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42</v>
      </c>
      <c r="O269" s="90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127</v>
      </c>
      <c r="AT269" s="230" t="s">
        <v>123</v>
      </c>
      <c r="AU269" s="230" t="s">
        <v>85</v>
      </c>
      <c r="AY269" s="16" t="s">
        <v>121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85</v>
      </c>
      <c r="BK269" s="231">
        <f>ROUND(I269*H269,2)</f>
        <v>0</v>
      </c>
      <c r="BL269" s="16" t="s">
        <v>127</v>
      </c>
      <c r="BM269" s="230" t="s">
        <v>336</v>
      </c>
    </row>
    <row r="270" s="2" customFormat="1" ht="16.5" customHeight="1">
      <c r="A270" s="37"/>
      <c r="B270" s="38"/>
      <c r="C270" s="218" t="s">
        <v>337</v>
      </c>
      <c r="D270" s="218" t="s">
        <v>123</v>
      </c>
      <c r="E270" s="219" t="s">
        <v>345</v>
      </c>
      <c r="F270" s="220" t="s">
        <v>509</v>
      </c>
      <c r="G270" s="221" t="s">
        <v>325</v>
      </c>
      <c r="H270" s="222">
        <v>1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42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127</v>
      </c>
      <c r="AT270" s="230" t="s">
        <v>123</v>
      </c>
      <c r="AU270" s="230" t="s">
        <v>85</v>
      </c>
      <c r="AY270" s="16" t="s">
        <v>121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85</v>
      </c>
      <c r="BK270" s="231">
        <f>ROUND(I270*H270,2)</f>
        <v>0</v>
      </c>
      <c r="BL270" s="16" t="s">
        <v>127</v>
      </c>
      <c r="BM270" s="230" t="s">
        <v>340</v>
      </c>
    </row>
    <row r="271" s="2" customFormat="1" ht="16.5" customHeight="1">
      <c r="A271" s="37"/>
      <c r="B271" s="38"/>
      <c r="C271" s="218" t="s">
        <v>241</v>
      </c>
      <c r="D271" s="218" t="s">
        <v>123</v>
      </c>
      <c r="E271" s="219" t="s">
        <v>348</v>
      </c>
      <c r="F271" s="220" t="s">
        <v>349</v>
      </c>
      <c r="G271" s="221" t="s">
        <v>325</v>
      </c>
      <c r="H271" s="222">
        <v>1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42</v>
      </c>
      <c r="O271" s="90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127</v>
      </c>
      <c r="AT271" s="230" t="s">
        <v>123</v>
      </c>
      <c r="AU271" s="230" t="s">
        <v>85</v>
      </c>
      <c r="AY271" s="16" t="s">
        <v>121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85</v>
      </c>
      <c r="BK271" s="231">
        <f>ROUND(I271*H271,2)</f>
        <v>0</v>
      </c>
      <c r="BL271" s="16" t="s">
        <v>127</v>
      </c>
      <c r="BM271" s="230" t="s">
        <v>343</v>
      </c>
    </row>
    <row r="272" s="2" customFormat="1" ht="16.5" customHeight="1">
      <c r="A272" s="37"/>
      <c r="B272" s="38"/>
      <c r="C272" s="218" t="s">
        <v>344</v>
      </c>
      <c r="D272" s="218" t="s">
        <v>123</v>
      </c>
      <c r="E272" s="219" t="s">
        <v>352</v>
      </c>
      <c r="F272" s="220" t="s">
        <v>510</v>
      </c>
      <c r="G272" s="221" t="s">
        <v>325</v>
      </c>
      <c r="H272" s="222">
        <v>1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42</v>
      </c>
      <c r="O272" s="90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127</v>
      </c>
      <c r="AT272" s="230" t="s">
        <v>123</v>
      </c>
      <c r="AU272" s="230" t="s">
        <v>85</v>
      </c>
      <c r="AY272" s="16" t="s">
        <v>121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85</v>
      </c>
      <c r="BK272" s="231">
        <f>ROUND(I272*H272,2)</f>
        <v>0</v>
      </c>
      <c r="BL272" s="16" t="s">
        <v>127</v>
      </c>
      <c r="BM272" s="230" t="s">
        <v>347</v>
      </c>
    </row>
    <row r="273" s="2" customFormat="1" ht="16.5" customHeight="1">
      <c r="A273" s="37"/>
      <c r="B273" s="38"/>
      <c r="C273" s="218" t="s">
        <v>246</v>
      </c>
      <c r="D273" s="218" t="s">
        <v>123</v>
      </c>
      <c r="E273" s="219" t="s">
        <v>355</v>
      </c>
      <c r="F273" s="220" t="s">
        <v>356</v>
      </c>
      <c r="G273" s="221" t="s">
        <v>325</v>
      </c>
      <c r="H273" s="222">
        <v>1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42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127</v>
      </c>
      <c r="AT273" s="230" t="s">
        <v>123</v>
      </c>
      <c r="AU273" s="230" t="s">
        <v>85</v>
      </c>
      <c r="AY273" s="16" t="s">
        <v>121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85</v>
      </c>
      <c r="BK273" s="231">
        <f>ROUND(I273*H273,2)</f>
        <v>0</v>
      </c>
      <c r="BL273" s="16" t="s">
        <v>127</v>
      </c>
      <c r="BM273" s="230" t="s">
        <v>350</v>
      </c>
    </row>
    <row r="274" s="2" customFormat="1" ht="16.5" customHeight="1">
      <c r="A274" s="37"/>
      <c r="B274" s="38"/>
      <c r="C274" s="218" t="s">
        <v>351</v>
      </c>
      <c r="D274" s="218" t="s">
        <v>123</v>
      </c>
      <c r="E274" s="219" t="s">
        <v>370</v>
      </c>
      <c r="F274" s="220" t="s">
        <v>371</v>
      </c>
      <c r="G274" s="221" t="s">
        <v>325</v>
      </c>
      <c r="H274" s="222">
        <v>1</v>
      </c>
      <c r="I274" s="223"/>
      <c r="J274" s="224">
        <f>ROUND(I274*H274,2)</f>
        <v>0</v>
      </c>
      <c r="K274" s="225"/>
      <c r="L274" s="43"/>
      <c r="M274" s="226" t="s">
        <v>1</v>
      </c>
      <c r="N274" s="227" t="s">
        <v>42</v>
      </c>
      <c r="O274" s="90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127</v>
      </c>
      <c r="AT274" s="230" t="s">
        <v>123</v>
      </c>
      <c r="AU274" s="230" t="s">
        <v>85</v>
      </c>
      <c r="AY274" s="16" t="s">
        <v>121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85</v>
      </c>
      <c r="BK274" s="231">
        <f>ROUND(I274*H274,2)</f>
        <v>0</v>
      </c>
      <c r="BL274" s="16" t="s">
        <v>127</v>
      </c>
      <c r="BM274" s="230" t="s">
        <v>354</v>
      </c>
    </row>
    <row r="275" s="2" customFormat="1" ht="16.5" customHeight="1">
      <c r="A275" s="37"/>
      <c r="B275" s="38"/>
      <c r="C275" s="218" t="s">
        <v>250</v>
      </c>
      <c r="D275" s="218" t="s">
        <v>123</v>
      </c>
      <c r="E275" s="219" t="s">
        <v>373</v>
      </c>
      <c r="F275" s="220" t="s">
        <v>374</v>
      </c>
      <c r="G275" s="221" t="s">
        <v>325</v>
      </c>
      <c r="H275" s="222">
        <v>1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42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127</v>
      </c>
      <c r="AT275" s="230" t="s">
        <v>123</v>
      </c>
      <c r="AU275" s="230" t="s">
        <v>85</v>
      </c>
      <c r="AY275" s="16" t="s">
        <v>121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85</v>
      </c>
      <c r="BK275" s="231">
        <f>ROUND(I275*H275,2)</f>
        <v>0</v>
      </c>
      <c r="BL275" s="16" t="s">
        <v>127</v>
      </c>
      <c r="BM275" s="230" t="s">
        <v>357</v>
      </c>
    </row>
    <row r="276" s="2" customFormat="1" ht="16.5" customHeight="1">
      <c r="A276" s="37"/>
      <c r="B276" s="38"/>
      <c r="C276" s="218" t="s">
        <v>358</v>
      </c>
      <c r="D276" s="218" t="s">
        <v>123</v>
      </c>
      <c r="E276" s="219" t="s">
        <v>377</v>
      </c>
      <c r="F276" s="220" t="s">
        <v>378</v>
      </c>
      <c r="G276" s="221" t="s">
        <v>325</v>
      </c>
      <c r="H276" s="222">
        <v>1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42</v>
      </c>
      <c r="O276" s="90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127</v>
      </c>
      <c r="AT276" s="230" t="s">
        <v>123</v>
      </c>
      <c r="AU276" s="230" t="s">
        <v>85</v>
      </c>
      <c r="AY276" s="16" t="s">
        <v>121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85</v>
      </c>
      <c r="BK276" s="231">
        <f>ROUND(I276*H276,2)</f>
        <v>0</v>
      </c>
      <c r="BL276" s="16" t="s">
        <v>127</v>
      </c>
      <c r="BM276" s="230" t="s">
        <v>361</v>
      </c>
    </row>
    <row r="277" s="2" customFormat="1" ht="16.5" customHeight="1">
      <c r="A277" s="37"/>
      <c r="B277" s="38"/>
      <c r="C277" s="218" t="s">
        <v>254</v>
      </c>
      <c r="D277" s="218" t="s">
        <v>123</v>
      </c>
      <c r="E277" s="219" t="s">
        <v>380</v>
      </c>
      <c r="F277" s="220" t="s">
        <v>511</v>
      </c>
      <c r="G277" s="221" t="s">
        <v>325</v>
      </c>
      <c r="H277" s="222">
        <v>1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42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127</v>
      </c>
      <c r="AT277" s="230" t="s">
        <v>123</v>
      </c>
      <c r="AU277" s="230" t="s">
        <v>85</v>
      </c>
      <c r="AY277" s="16" t="s">
        <v>121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85</v>
      </c>
      <c r="BK277" s="231">
        <f>ROUND(I277*H277,2)</f>
        <v>0</v>
      </c>
      <c r="BL277" s="16" t="s">
        <v>127</v>
      </c>
      <c r="BM277" s="230" t="s">
        <v>372</v>
      </c>
    </row>
    <row r="278" s="2" customFormat="1" ht="16.5" customHeight="1">
      <c r="A278" s="37"/>
      <c r="B278" s="38"/>
      <c r="C278" s="218" t="s">
        <v>369</v>
      </c>
      <c r="D278" s="218" t="s">
        <v>123</v>
      </c>
      <c r="E278" s="219" t="s">
        <v>384</v>
      </c>
      <c r="F278" s="220" t="s">
        <v>385</v>
      </c>
      <c r="G278" s="221" t="s">
        <v>325</v>
      </c>
      <c r="H278" s="222">
        <v>1</v>
      </c>
      <c r="I278" s="223"/>
      <c r="J278" s="224">
        <f>ROUND(I278*H278,2)</f>
        <v>0</v>
      </c>
      <c r="K278" s="225"/>
      <c r="L278" s="43"/>
      <c r="M278" s="226" t="s">
        <v>1</v>
      </c>
      <c r="N278" s="227" t="s">
        <v>42</v>
      </c>
      <c r="O278" s="90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127</v>
      </c>
      <c r="AT278" s="230" t="s">
        <v>123</v>
      </c>
      <c r="AU278" s="230" t="s">
        <v>85</v>
      </c>
      <c r="AY278" s="16" t="s">
        <v>121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85</v>
      </c>
      <c r="BK278" s="231">
        <f>ROUND(I278*H278,2)</f>
        <v>0</v>
      </c>
      <c r="BL278" s="16" t="s">
        <v>127</v>
      </c>
      <c r="BM278" s="230" t="s">
        <v>375</v>
      </c>
    </row>
    <row r="279" s="2" customFormat="1" ht="16.5" customHeight="1">
      <c r="A279" s="37"/>
      <c r="B279" s="38"/>
      <c r="C279" s="218" t="s">
        <v>257</v>
      </c>
      <c r="D279" s="218" t="s">
        <v>123</v>
      </c>
      <c r="E279" s="219" t="s">
        <v>387</v>
      </c>
      <c r="F279" s="220" t="s">
        <v>392</v>
      </c>
      <c r="G279" s="221" t="s">
        <v>325</v>
      </c>
      <c r="H279" s="222">
        <v>1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42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127</v>
      </c>
      <c r="AT279" s="230" t="s">
        <v>123</v>
      </c>
      <c r="AU279" s="230" t="s">
        <v>85</v>
      </c>
      <c r="AY279" s="16" t="s">
        <v>121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85</v>
      </c>
      <c r="BK279" s="231">
        <f>ROUND(I279*H279,2)</f>
        <v>0</v>
      </c>
      <c r="BL279" s="16" t="s">
        <v>127</v>
      </c>
      <c r="BM279" s="230" t="s">
        <v>379</v>
      </c>
    </row>
    <row r="280" s="2" customFormat="1" ht="16.5" customHeight="1">
      <c r="A280" s="37"/>
      <c r="B280" s="38"/>
      <c r="C280" s="218" t="s">
        <v>376</v>
      </c>
      <c r="D280" s="218" t="s">
        <v>123</v>
      </c>
      <c r="E280" s="219" t="s">
        <v>391</v>
      </c>
      <c r="F280" s="220" t="s">
        <v>388</v>
      </c>
      <c r="G280" s="221" t="s">
        <v>325</v>
      </c>
      <c r="H280" s="222">
        <v>1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42</v>
      </c>
      <c r="O280" s="9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127</v>
      </c>
      <c r="AT280" s="230" t="s">
        <v>123</v>
      </c>
      <c r="AU280" s="230" t="s">
        <v>85</v>
      </c>
      <c r="AY280" s="16" t="s">
        <v>121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85</v>
      </c>
      <c r="BK280" s="231">
        <f>ROUND(I280*H280,2)</f>
        <v>0</v>
      </c>
      <c r="BL280" s="16" t="s">
        <v>127</v>
      </c>
      <c r="BM280" s="230" t="s">
        <v>382</v>
      </c>
    </row>
    <row r="281" s="2" customFormat="1" ht="16.5" customHeight="1">
      <c r="A281" s="37"/>
      <c r="B281" s="38"/>
      <c r="C281" s="218" t="s">
        <v>262</v>
      </c>
      <c r="D281" s="218" t="s">
        <v>123</v>
      </c>
      <c r="E281" s="219" t="s">
        <v>394</v>
      </c>
      <c r="F281" s="220" t="s">
        <v>395</v>
      </c>
      <c r="G281" s="221" t="s">
        <v>325</v>
      </c>
      <c r="H281" s="222">
        <v>1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42</v>
      </c>
      <c r="O281" s="90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127</v>
      </c>
      <c r="AT281" s="230" t="s">
        <v>123</v>
      </c>
      <c r="AU281" s="230" t="s">
        <v>85</v>
      </c>
      <c r="AY281" s="16" t="s">
        <v>121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85</v>
      </c>
      <c r="BK281" s="231">
        <f>ROUND(I281*H281,2)</f>
        <v>0</v>
      </c>
      <c r="BL281" s="16" t="s">
        <v>127</v>
      </c>
      <c r="BM281" s="230" t="s">
        <v>386</v>
      </c>
    </row>
    <row r="282" s="2" customFormat="1" ht="16.5" customHeight="1">
      <c r="A282" s="37"/>
      <c r="B282" s="38"/>
      <c r="C282" s="218" t="s">
        <v>383</v>
      </c>
      <c r="D282" s="218" t="s">
        <v>123</v>
      </c>
      <c r="E282" s="219" t="s">
        <v>398</v>
      </c>
      <c r="F282" s="220" t="s">
        <v>399</v>
      </c>
      <c r="G282" s="221" t="s">
        <v>325</v>
      </c>
      <c r="H282" s="222">
        <v>1</v>
      </c>
      <c r="I282" s="223"/>
      <c r="J282" s="224">
        <f>ROUND(I282*H282,2)</f>
        <v>0</v>
      </c>
      <c r="K282" s="225"/>
      <c r="L282" s="43"/>
      <c r="M282" s="226" t="s">
        <v>1</v>
      </c>
      <c r="N282" s="227" t="s">
        <v>42</v>
      </c>
      <c r="O282" s="90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0" t="s">
        <v>127</v>
      </c>
      <c r="AT282" s="230" t="s">
        <v>123</v>
      </c>
      <c r="AU282" s="230" t="s">
        <v>85</v>
      </c>
      <c r="AY282" s="16" t="s">
        <v>121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85</v>
      </c>
      <c r="BK282" s="231">
        <f>ROUND(I282*H282,2)</f>
        <v>0</v>
      </c>
      <c r="BL282" s="16" t="s">
        <v>127</v>
      </c>
      <c r="BM282" s="230" t="s">
        <v>389</v>
      </c>
    </row>
    <row r="283" s="2" customFormat="1" ht="16.5" customHeight="1">
      <c r="A283" s="37"/>
      <c r="B283" s="38"/>
      <c r="C283" s="218" t="s">
        <v>266</v>
      </c>
      <c r="D283" s="218" t="s">
        <v>123</v>
      </c>
      <c r="E283" s="219" t="s">
        <v>401</v>
      </c>
      <c r="F283" s="220" t="s">
        <v>402</v>
      </c>
      <c r="G283" s="221" t="s">
        <v>364</v>
      </c>
      <c r="H283" s="222">
        <v>1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42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127</v>
      </c>
      <c r="AT283" s="230" t="s">
        <v>123</v>
      </c>
      <c r="AU283" s="230" t="s">
        <v>85</v>
      </c>
      <c r="AY283" s="16" t="s">
        <v>121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85</v>
      </c>
      <c r="BK283" s="231">
        <f>ROUND(I283*H283,2)</f>
        <v>0</v>
      </c>
      <c r="BL283" s="16" t="s">
        <v>127</v>
      </c>
      <c r="BM283" s="230" t="s">
        <v>512</v>
      </c>
    </row>
    <row r="284" s="2" customFormat="1" ht="16.5" customHeight="1">
      <c r="A284" s="37"/>
      <c r="B284" s="38"/>
      <c r="C284" s="218" t="s">
        <v>390</v>
      </c>
      <c r="D284" s="218" t="s">
        <v>123</v>
      </c>
      <c r="E284" s="219" t="s">
        <v>362</v>
      </c>
      <c r="F284" s="220" t="s">
        <v>363</v>
      </c>
      <c r="G284" s="221" t="s">
        <v>364</v>
      </c>
      <c r="H284" s="222">
        <v>1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42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365</v>
      </c>
      <c r="AT284" s="230" t="s">
        <v>123</v>
      </c>
      <c r="AU284" s="230" t="s">
        <v>85</v>
      </c>
      <c r="AY284" s="16" t="s">
        <v>121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85</v>
      </c>
      <c r="BK284" s="231">
        <f>ROUND(I284*H284,2)</f>
        <v>0</v>
      </c>
      <c r="BL284" s="16" t="s">
        <v>365</v>
      </c>
      <c r="BM284" s="230" t="s">
        <v>513</v>
      </c>
    </row>
    <row r="285" s="2" customFormat="1">
      <c r="A285" s="37"/>
      <c r="B285" s="38"/>
      <c r="C285" s="39"/>
      <c r="D285" s="234" t="s">
        <v>367</v>
      </c>
      <c r="E285" s="39"/>
      <c r="F285" s="255" t="s">
        <v>368</v>
      </c>
      <c r="G285" s="39"/>
      <c r="H285" s="39"/>
      <c r="I285" s="256"/>
      <c r="J285" s="39"/>
      <c r="K285" s="39"/>
      <c r="L285" s="43"/>
      <c r="M285" s="264"/>
      <c r="N285" s="265"/>
      <c r="O285" s="261"/>
      <c r="P285" s="261"/>
      <c r="Q285" s="261"/>
      <c r="R285" s="261"/>
      <c r="S285" s="261"/>
      <c r="T285" s="266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367</v>
      </c>
      <c r="AU285" s="16" t="s">
        <v>85</v>
      </c>
    </row>
    <row r="286" s="2" customFormat="1" ht="6.96" customHeight="1">
      <c r="A286" s="37"/>
      <c r="B286" s="65"/>
      <c r="C286" s="66"/>
      <c r="D286" s="66"/>
      <c r="E286" s="66"/>
      <c r="F286" s="66"/>
      <c r="G286" s="66"/>
      <c r="H286" s="66"/>
      <c r="I286" s="66"/>
      <c r="J286" s="66"/>
      <c r="K286" s="66"/>
      <c r="L286" s="43"/>
      <c r="M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</row>
  </sheetData>
  <sheetProtection sheet="1" autoFilter="0" formatColumns="0" formatRows="0" objects="1" scenarios="1" spinCount="100000" saltValue="bgcpiBRfBxYzhxWA0piwR1hQdfew9ijXJfEmH17myJhzVNvnKktcSBytIEXfPL7aBosW0BvIizsiKo5SnXYmcQ==" hashValue="CQGs8eyQY03a1kLYXD/kBzE7nCEpC/te0EO38rsBqkPhAdUWOiKlGkjt9SEj/HT4l1POfHtQ2QK8s9TI7d+OAg==" algorithmName="SHA-512" password="CC35"/>
  <autoFilter ref="C121:K28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2024-05-20T06:45:38Z</dcterms:created>
  <dcterms:modified xsi:type="dcterms:W3CDTF">2024-05-20T06:45:44Z</dcterms:modified>
</cp:coreProperties>
</file>